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npablomarathon-my.sharepoint.com/personal/mbenvenuti_sanpablomarathon_org/Documents/Documents/"/>
    </mc:Choice>
  </mc:AlternateContent>
  <xr:revisionPtr revIDLastSave="0" documentId="8_{9CAC5842-1B28-47FF-AC16-296BA8159CB1}" xr6:coauthVersionLast="47" xr6:coauthVersionMax="47" xr10:uidLastSave="{00000000-0000-0000-0000-000000000000}"/>
  <bookViews>
    <workbookView xWindow="-120" yWindow="-120" windowWidth="29040" windowHeight="15720" activeTab="1" xr2:uid="{558174AF-0810-4BC6-BCD3-557D3240DEBB}"/>
  </bookViews>
  <sheets>
    <sheet name="24-25" sheetId="1" r:id="rId1"/>
    <sheet name="25-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" l="1"/>
  <c r="E20" i="2"/>
  <c r="E82" i="2" s="1"/>
  <c r="D79" i="2"/>
  <c r="D32" i="2"/>
  <c r="D20" i="2"/>
  <c r="D82" i="2" s="1"/>
  <c r="C79" i="2"/>
  <c r="C32" i="2"/>
  <c r="C20" i="2"/>
  <c r="C82" i="2" s="1"/>
  <c r="G79" i="2"/>
  <c r="E79" i="2"/>
  <c r="F78" i="2"/>
  <c r="F77" i="2"/>
  <c r="F76" i="2"/>
  <c r="F72" i="2"/>
  <c r="F71" i="2"/>
  <c r="F70" i="2"/>
  <c r="F69" i="2"/>
  <c r="F68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2" i="2"/>
  <c r="F51" i="2"/>
  <c r="F50" i="2"/>
  <c r="F49" i="2"/>
  <c r="F48" i="2"/>
  <c r="F47" i="2"/>
  <c r="F46" i="2"/>
  <c r="F45" i="2"/>
  <c r="F43" i="2"/>
  <c r="F42" i="2"/>
  <c r="F41" i="2"/>
  <c r="F40" i="2"/>
  <c r="F39" i="2"/>
  <c r="F38" i="2"/>
  <c r="F37" i="2"/>
  <c r="F36" i="2"/>
  <c r="F35" i="2"/>
  <c r="F34" i="2"/>
  <c r="F33" i="2"/>
  <c r="G32" i="2"/>
  <c r="G83" i="2" s="1"/>
  <c r="F31" i="2"/>
  <c r="F30" i="2"/>
  <c r="F29" i="2"/>
  <c r="F28" i="2"/>
  <c r="F27" i="2"/>
  <c r="F26" i="2"/>
  <c r="F25" i="2"/>
  <c r="F24" i="2"/>
  <c r="F23" i="2"/>
  <c r="F22" i="2"/>
  <c r="F21" i="2"/>
  <c r="G20" i="2"/>
  <c r="G82" i="2" s="1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3" i="1"/>
  <c r="F32" i="1"/>
  <c r="F31" i="1"/>
  <c r="F30" i="1"/>
  <c r="F29" i="1"/>
  <c r="F28" i="1"/>
  <c r="F27" i="1"/>
  <c r="F26" i="1"/>
  <c r="F25" i="1"/>
  <c r="F24" i="1"/>
  <c r="F23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C75" i="1"/>
  <c r="C34" i="1"/>
  <c r="C22" i="1"/>
  <c r="C78" i="1" s="1"/>
  <c r="E75" i="1"/>
  <c r="E34" i="1"/>
  <c r="E22" i="1"/>
  <c r="E78" i="1" s="1"/>
  <c r="G75" i="1"/>
  <c r="D75" i="1"/>
  <c r="G34" i="1"/>
  <c r="G79" i="1" s="1"/>
  <c r="D34" i="1"/>
  <c r="G22" i="1"/>
  <c r="G78" i="1" s="1"/>
  <c r="D22" i="1"/>
  <c r="D78" i="1" s="1"/>
  <c r="F20" i="2" l="1"/>
  <c r="E83" i="2"/>
  <c r="E84" i="2" s="1"/>
  <c r="C83" i="2"/>
  <c r="C84" i="2" s="1"/>
  <c r="D83" i="2"/>
  <c r="D84" i="2" s="1"/>
  <c r="F32" i="2"/>
  <c r="G84" i="2"/>
  <c r="F22" i="1"/>
  <c r="F34" i="1"/>
  <c r="C79" i="1"/>
  <c r="C80" i="1" s="1"/>
  <c r="D79" i="1"/>
  <c r="D80" i="1" s="1"/>
  <c r="E79" i="1"/>
  <c r="E80" i="1" s="1"/>
  <c r="G80" i="1"/>
</calcChain>
</file>

<file path=xl/sharedStrings.xml><?xml version="1.0" encoding="utf-8"?>
<sst xmlns="http://schemas.openxmlformats.org/spreadsheetml/2006/main" count="322" uniqueCount="174">
  <si>
    <t xml:space="preserve">San Pablo Catholic Church </t>
  </si>
  <si>
    <t>Account Shortcut</t>
  </si>
  <si>
    <t>Account Description</t>
  </si>
  <si>
    <t>2023 Totals</t>
  </si>
  <si>
    <t>Budget</t>
  </si>
  <si>
    <t>4101.00C410</t>
  </si>
  <si>
    <t>Offertory Collections</t>
  </si>
  <si>
    <t>1st Coll + WeShare</t>
  </si>
  <si>
    <t>4102.00C410</t>
  </si>
  <si>
    <t>Special Collections</t>
  </si>
  <si>
    <t>4201.00C420</t>
  </si>
  <si>
    <t>ABCD Over Goal Rebate</t>
  </si>
  <si>
    <t>4221.00C422</t>
  </si>
  <si>
    <t>Fund Raising</t>
  </si>
  <si>
    <t>Garden Box/Christmas Lights</t>
  </si>
  <si>
    <t>4301.00C430</t>
  </si>
  <si>
    <t>Gifts and Donations</t>
  </si>
  <si>
    <t>4401.00C440</t>
  </si>
  <si>
    <t>CCD</t>
  </si>
  <si>
    <t>4411.00C441</t>
  </si>
  <si>
    <t>Other Parish Ministries</t>
  </si>
  <si>
    <t>Poor Box, Spanish, Cantata</t>
  </si>
  <si>
    <t>4501.00C450</t>
  </si>
  <si>
    <t>Interest Income Pastoral Center Sav</t>
  </si>
  <si>
    <t>4521.00C452</t>
  </si>
  <si>
    <t>Investment Income</t>
  </si>
  <si>
    <t>4700.00C470</t>
  </si>
  <si>
    <t>Mass Intentions</t>
  </si>
  <si>
    <t>4701.00C470</t>
  </si>
  <si>
    <t>Votive  Candles  and Stands Receipt</t>
  </si>
  <si>
    <t>4702.00C470</t>
  </si>
  <si>
    <t>Stole Fees</t>
  </si>
  <si>
    <t>4801.00C480</t>
  </si>
  <si>
    <t>Rental Income - Parish Hall</t>
  </si>
  <si>
    <t>hall or field</t>
  </si>
  <si>
    <t>4811.00C481</t>
  </si>
  <si>
    <t>Rental Income - Charter School</t>
  </si>
  <si>
    <t>Co-op</t>
  </si>
  <si>
    <t>4823.00C482</t>
  </si>
  <si>
    <t>Room Board and other Rental Inco</t>
  </si>
  <si>
    <t>Farmers Market</t>
  </si>
  <si>
    <t>4931.00C493</t>
  </si>
  <si>
    <t>Building Fund</t>
  </si>
  <si>
    <t>2nd Coll.</t>
  </si>
  <si>
    <t>Transfer from savings</t>
  </si>
  <si>
    <t>Income</t>
  </si>
  <si>
    <t>5101.00C510</t>
  </si>
  <si>
    <t>Resident Priests Gross Compensation</t>
  </si>
  <si>
    <t>5112.01C511</t>
  </si>
  <si>
    <t>Office Employees Gross Compensation</t>
  </si>
  <si>
    <t>5113.02C511</t>
  </si>
  <si>
    <t>CCD, Yth and Pastoral Staff Gross Comp</t>
  </si>
  <si>
    <t>5114.01C511</t>
  </si>
  <si>
    <t>Maintenance and Custodial Gross Com</t>
  </si>
  <si>
    <t>5121.00C512</t>
  </si>
  <si>
    <t>Health and Life Insurance - Archdio</t>
  </si>
  <si>
    <t>5131.00C513</t>
  </si>
  <si>
    <t>Pension Plan - Archdiocese</t>
  </si>
  <si>
    <t>Pension Plan- nonarch</t>
  </si>
  <si>
    <t>5141.00C514</t>
  </si>
  <si>
    <t>403(b) Plan Contributions</t>
  </si>
  <si>
    <t>5152.01C515</t>
  </si>
  <si>
    <t>Payroll Taxes Office Employees</t>
  </si>
  <si>
    <t>5153.02C515</t>
  </si>
  <si>
    <t>Payroll Taxes CCD, Youth and Pastoral</t>
  </si>
  <si>
    <t>5154.01C515</t>
  </si>
  <si>
    <t>Payroll Taxes Maintenance and Custo</t>
  </si>
  <si>
    <t>Payroll</t>
  </si>
  <si>
    <t>5201.00C520</t>
  </si>
  <si>
    <t>Wine  Candles  Flowers and Other Al</t>
  </si>
  <si>
    <t>5202.00C520</t>
  </si>
  <si>
    <t>Missalettes  Music and Prayer Books</t>
  </si>
  <si>
    <t>5203.00C520</t>
  </si>
  <si>
    <t>Stationery and Office Supplies</t>
  </si>
  <si>
    <t>5204.00C520</t>
  </si>
  <si>
    <t>Postage and Telegraph</t>
  </si>
  <si>
    <t>5206.00C520</t>
  </si>
  <si>
    <t>Computer Supplies-Software</t>
  </si>
  <si>
    <t>Computer Supplies-Hardware</t>
  </si>
  <si>
    <t>5225.00C520</t>
  </si>
  <si>
    <t>Other Supplies</t>
  </si>
  <si>
    <t>5302.00C530</t>
  </si>
  <si>
    <t>Building Repairs Under $5000</t>
  </si>
  <si>
    <t>5303.00C530</t>
  </si>
  <si>
    <t>Equipment and Vehicles - Under $100</t>
  </si>
  <si>
    <t>5304.01C530</t>
  </si>
  <si>
    <t>Truck Maintenance</t>
  </si>
  <si>
    <t>5305.01C530</t>
  </si>
  <si>
    <t>Computer Software</t>
  </si>
  <si>
    <t>5306.00C530</t>
  </si>
  <si>
    <t>Cleaning Services</t>
  </si>
  <si>
    <t>5307.00C530</t>
  </si>
  <si>
    <t>Security Services</t>
  </si>
  <si>
    <t>5308.00C530</t>
  </si>
  <si>
    <t>Pest Control Services</t>
  </si>
  <si>
    <t>5309.00C530</t>
  </si>
  <si>
    <t>Upkeep Grounds Service</t>
  </si>
  <si>
    <t>5401.00C540</t>
  </si>
  <si>
    <t>Utility - Telephone</t>
  </si>
  <si>
    <t>Norstar, Ans</t>
  </si>
  <si>
    <t>5402.00C540</t>
  </si>
  <si>
    <t>Utility - Water &amp; Sewer</t>
  </si>
  <si>
    <t>5403.00C540</t>
  </si>
  <si>
    <t>Utility - Electricity</t>
  </si>
  <si>
    <t>5404.00C540</t>
  </si>
  <si>
    <t>Utility - Internet</t>
  </si>
  <si>
    <t>Comcast</t>
  </si>
  <si>
    <t>5406.00C540</t>
  </si>
  <si>
    <t>Utility - Trash Disposal</t>
  </si>
  <si>
    <t>5407.00C540</t>
  </si>
  <si>
    <t>Other Utilities</t>
  </si>
  <si>
    <t>Amerigas</t>
  </si>
  <si>
    <t>5501.00C550</t>
  </si>
  <si>
    <t>General Assessment</t>
  </si>
  <si>
    <t>5631.00C563</t>
  </si>
  <si>
    <t>Other Financial</t>
  </si>
  <si>
    <t>5721.00C572</t>
  </si>
  <si>
    <t>CCD-Expenses</t>
  </si>
  <si>
    <t>5801.00C580</t>
  </si>
  <si>
    <t>Legal Fees</t>
  </si>
  <si>
    <t>5811.00C581</t>
  </si>
  <si>
    <t>Accounting Fees</t>
  </si>
  <si>
    <t>5821.00C582</t>
  </si>
  <si>
    <t>Other Professional Services</t>
  </si>
  <si>
    <t>EB, KCS, pi</t>
  </si>
  <si>
    <t>5832.00C583</t>
  </si>
  <si>
    <t>Office Equipment Rentals</t>
  </si>
  <si>
    <t>Cann, San</t>
  </si>
  <si>
    <t>5851.00C585</t>
  </si>
  <si>
    <t>Property and Liability Insurance</t>
  </si>
  <si>
    <t>5861.00C586</t>
  </si>
  <si>
    <t>Gifts to Archdiocesan Entities</t>
  </si>
  <si>
    <t>5871.00C587</t>
  </si>
  <si>
    <t>Gifts to Other Entities</t>
  </si>
  <si>
    <t>5881.01C588</t>
  </si>
  <si>
    <t xml:space="preserve">Retreat and Continuing Education - </t>
  </si>
  <si>
    <t>5883.00C588</t>
  </si>
  <si>
    <t>Room and Board Expenses Rectory</t>
  </si>
  <si>
    <t>5884.00C588</t>
  </si>
  <si>
    <t>Conferences and Business Travel</t>
  </si>
  <si>
    <t>5886.00C588</t>
  </si>
  <si>
    <t>Dues and Affiliations Administratio</t>
  </si>
  <si>
    <t>5887.01C588</t>
  </si>
  <si>
    <t>Public Relations and Promotion</t>
  </si>
  <si>
    <t>Atimo</t>
  </si>
  <si>
    <t>5887.02C588</t>
  </si>
  <si>
    <t>Assembly and Meeting Expenses</t>
  </si>
  <si>
    <t>5893.00C588</t>
  </si>
  <si>
    <t>Merchandising Expenses</t>
  </si>
  <si>
    <t>5907.00C588</t>
  </si>
  <si>
    <t>Other Operating Expenses</t>
  </si>
  <si>
    <t>5991.00C599</t>
  </si>
  <si>
    <t>Other Non Operating</t>
  </si>
  <si>
    <t>Sub-accounts</t>
  </si>
  <si>
    <t>Over/Under</t>
  </si>
  <si>
    <t>2024 Totals</t>
  </si>
  <si>
    <t>Difference</t>
  </si>
  <si>
    <t>2022 Totals</t>
  </si>
  <si>
    <t>Difference bet 23 + 24</t>
  </si>
  <si>
    <t>Budget 2025</t>
  </si>
  <si>
    <t>Debts (Expenses)</t>
  </si>
  <si>
    <t>BUDGET        2024-2025</t>
  </si>
  <si>
    <t>BUDGET        2025-2026</t>
  </si>
  <si>
    <t>Computer Hardware</t>
  </si>
  <si>
    <t>Utility - Cable</t>
  </si>
  <si>
    <t>Stipends Non-Resident Clergy</t>
  </si>
  <si>
    <t>Yearbook and Bulletin Expenses</t>
  </si>
  <si>
    <t>Florida Catholic Subscription</t>
  </si>
  <si>
    <t>Real Estate Taxes</t>
  </si>
  <si>
    <t>FY 2023 Totals</t>
  </si>
  <si>
    <t>FY 2024 Totals</t>
  </si>
  <si>
    <t>FY 2025 Totals</t>
  </si>
  <si>
    <t>Difference bet. 24 + 25</t>
  </si>
  <si>
    <t>Budget FY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</si>
</sst>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CF0C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B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3" fontId="3" fillId="0" borderId="0" xfId="0" applyNumberFormat="1" applyFont="1" applyAlignment="1">
      <alignment horizontal="center"/>
    </xf>
    <xf numFmtId="44" fontId="0" fillId="0" borderId="0" xfId="1" applyFont="1"/>
    <xf numFmtId="3" fontId="4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0" fillId="2" borderId="0" xfId="0" applyFill="1"/>
    <xf numFmtId="44" fontId="0" fillId="3" borderId="2" xfId="1" applyFont="1" applyFill="1" applyBorder="1"/>
    <xf numFmtId="0" fontId="0" fillId="5" borderId="5" xfId="0" applyFill="1" applyBorder="1"/>
    <xf numFmtId="44" fontId="2" fillId="5" borderId="2" xfId="1" applyFont="1" applyFill="1" applyBorder="1"/>
    <xf numFmtId="0" fontId="6" fillId="7" borderId="3" xfId="0" applyFont="1" applyFill="1" applyBorder="1"/>
    <xf numFmtId="44" fontId="2" fillId="7" borderId="2" xfId="1" applyFont="1" applyFill="1" applyBorder="1"/>
    <xf numFmtId="0" fontId="0" fillId="0" borderId="3" xfId="0" applyBorder="1"/>
    <xf numFmtId="0" fontId="0" fillId="2" borderId="2" xfId="0" applyFill="1" applyBorder="1"/>
    <xf numFmtId="44" fontId="0" fillId="4" borderId="2" xfId="1" applyFont="1" applyFill="1" applyBorder="1" applyProtection="1">
      <protection locked="0"/>
    </xf>
    <xf numFmtId="0" fontId="0" fillId="0" borderId="6" xfId="0" applyBorder="1"/>
    <xf numFmtId="0" fontId="2" fillId="0" borderId="4" xfId="0" applyFont="1" applyBorder="1"/>
    <xf numFmtId="44" fontId="8" fillId="10" borderId="2" xfId="1" applyFont="1" applyFill="1" applyBorder="1"/>
    <xf numFmtId="0" fontId="2" fillId="0" borderId="0" xfId="0" applyFont="1"/>
    <xf numFmtId="0" fontId="0" fillId="9" borderId="2" xfId="0" applyFill="1" applyBorder="1"/>
    <xf numFmtId="44" fontId="0" fillId="4" borderId="7" xfId="1" applyFont="1" applyFill="1" applyBorder="1" applyProtection="1"/>
    <xf numFmtId="44" fontId="0" fillId="4" borderId="8" xfId="1" applyFont="1" applyFill="1" applyBorder="1" applyProtection="1">
      <protection locked="0"/>
    </xf>
    <xf numFmtId="44" fontId="0" fillId="4" borderId="9" xfId="1" applyFont="1" applyFill="1" applyBorder="1" applyProtection="1">
      <protection locked="0"/>
    </xf>
    <xf numFmtId="44" fontId="2" fillId="5" borderId="9" xfId="1" applyFont="1" applyFill="1" applyBorder="1" applyProtection="1">
      <protection locked="0"/>
    </xf>
    <xf numFmtId="44" fontId="0" fillId="4" borderId="7" xfId="1" applyFont="1" applyFill="1" applyBorder="1"/>
    <xf numFmtId="44" fontId="0" fillId="4" borderId="8" xfId="1" applyFont="1" applyFill="1" applyBorder="1"/>
    <xf numFmtId="44" fontId="2" fillId="7" borderId="8" xfId="1" applyFont="1" applyFill="1" applyBorder="1"/>
    <xf numFmtId="44" fontId="6" fillId="4" borderId="8" xfId="1" applyFont="1" applyFill="1" applyBorder="1"/>
    <xf numFmtId="44" fontId="6" fillId="4" borderId="8" xfId="1" applyFont="1" applyFill="1" applyBorder="1" applyProtection="1">
      <protection locked="0"/>
    </xf>
    <xf numFmtId="44" fontId="0" fillId="10" borderId="7" xfId="1" applyFont="1" applyFill="1" applyBorder="1" applyProtection="1">
      <protection locked="0"/>
    </xf>
    <xf numFmtId="44" fontId="0" fillId="11" borderId="2" xfId="1" applyFont="1" applyFill="1" applyBorder="1" applyProtection="1">
      <protection locked="0"/>
    </xf>
    <xf numFmtId="44" fontId="0" fillId="11" borderId="2" xfId="1" applyFont="1" applyFill="1" applyBorder="1" applyAlignment="1">
      <alignment horizontal="center"/>
    </xf>
    <xf numFmtId="44" fontId="0" fillId="11" borderId="2" xfId="1" applyFont="1" applyFill="1" applyBorder="1"/>
    <xf numFmtId="44" fontId="0" fillId="11" borderId="2" xfId="1" applyFont="1" applyFill="1" applyBorder="1" applyProtection="1"/>
    <xf numFmtId="44" fontId="2" fillId="5" borderId="2" xfId="1" applyFont="1" applyFill="1" applyBorder="1" applyProtection="1">
      <protection locked="0"/>
    </xf>
    <xf numFmtId="44" fontId="6" fillId="11" borderId="2" xfId="1" applyFont="1" applyFill="1" applyBorder="1" applyProtection="1">
      <protection locked="0"/>
    </xf>
    <xf numFmtId="44" fontId="6" fillId="11" borderId="2" xfId="1" applyFont="1" applyFill="1" applyBorder="1"/>
    <xf numFmtId="44" fontId="0" fillId="10" borderId="2" xfId="1" applyFont="1" applyFill="1" applyBorder="1" applyProtection="1">
      <protection locked="0"/>
    </xf>
    <xf numFmtId="44" fontId="0" fillId="12" borderId="2" xfId="1" applyFont="1" applyFill="1" applyBorder="1" applyProtection="1"/>
    <xf numFmtId="43" fontId="2" fillId="12" borderId="2" xfId="0" applyNumberFormat="1" applyFont="1" applyFill="1" applyBorder="1"/>
    <xf numFmtId="43" fontId="0" fillId="12" borderId="2" xfId="0" applyNumberFormat="1" applyFill="1" applyBorder="1"/>
    <xf numFmtId="43" fontId="2" fillId="11" borderId="2" xfId="0" applyNumberFormat="1" applyFont="1" applyFill="1" applyBorder="1"/>
    <xf numFmtId="43" fontId="2" fillId="4" borderId="2" xfId="0" applyNumberFormat="1" applyFont="1" applyFill="1" applyBorder="1"/>
    <xf numFmtId="0" fontId="7" fillId="7" borderId="0" xfId="0" applyFont="1" applyFill="1"/>
    <xf numFmtId="0" fontId="0" fillId="0" borderId="7" xfId="0" applyBorder="1"/>
    <xf numFmtId="0" fontId="2" fillId="5" borderId="10" xfId="0" applyFont="1" applyFill="1" applyBorder="1"/>
    <xf numFmtId="44" fontId="0" fillId="4" borderId="8" xfId="1" applyFont="1" applyFill="1" applyBorder="1" applyAlignment="1">
      <alignment horizontal="center"/>
    </xf>
    <xf numFmtId="0" fontId="0" fillId="8" borderId="3" xfId="0" applyFill="1" applyBorder="1"/>
    <xf numFmtId="0" fontId="0" fillId="8" borderId="0" xfId="0" applyFill="1"/>
    <xf numFmtId="0" fontId="0" fillId="8" borderId="11" xfId="0" applyFill="1" applyBorder="1"/>
    <xf numFmtId="44" fontId="0" fillId="4" borderId="12" xfId="1" applyFont="1" applyFill="1" applyBorder="1" applyProtection="1"/>
    <xf numFmtId="44" fontId="0" fillId="13" borderId="2" xfId="1" applyFont="1" applyFill="1" applyBorder="1"/>
    <xf numFmtId="44" fontId="0" fillId="6" borderId="2" xfId="1" applyFont="1" applyFill="1" applyBorder="1"/>
    <xf numFmtId="44" fontId="7" fillId="7" borderId="2" xfId="1" applyFont="1" applyFill="1" applyBorder="1"/>
    <xf numFmtId="44" fontId="6" fillId="4" borderId="2" xfId="1" applyFont="1" applyFill="1" applyBorder="1" applyProtection="1">
      <protection locked="0"/>
    </xf>
    <xf numFmtId="44" fontId="2" fillId="13" borderId="2" xfId="0" applyNumberFormat="1" applyFont="1" applyFill="1" applyBorder="1"/>
    <xf numFmtId="44" fontId="0" fillId="13" borderId="2" xfId="0" applyNumberFormat="1" applyFill="1" applyBorder="1"/>
    <xf numFmtId="43" fontId="0" fillId="4" borderId="2" xfId="0" applyNumberFormat="1" applyFill="1" applyBorder="1"/>
    <xf numFmtId="43" fontId="0" fillId="11" borderId="2" xfId="0" applyNumberFormat="1" applyFill="1" applyBorder="1"/>
    <xf numFmtId="44" fontId="8" fillId="3" borderId="2" xfId="1" applyFont="1" applyFill="1" applyBorder="1"/>
    <xf numFmtId="44" fontId="8" fillId="3" borderId="1" xfId="1" applyFont="1" applyFill="1" applyBorder="1"/>
    <xf numFmtId="44" fontId="1" fillId="10" borderId="2" xfId="1" applyFont="1" applyFill="1" applyBorder="1"/>
    <xf numFmtId="44" fontId="2" fillId="0" borderId="0" xfId="1" applyFont="1"/>
    <xf numFmtId="0" fontId="2" fillId="13" borderId="2" xfId="0" applyFont="1" applyFill="1" applyBorder="1" applyAlignment="1">
      <alignment horizontal="center"/>
    </xf>
    <xf numFmtId="44" fontId="2" fillId="4" borderId="2" xfId="1" applyFont="1" applyFill="1" applyBorder="1"/>
    <xf numFmtId="44" fontId="2" fillId="11" borderId="2" xfId="1" applyFont="1" applyFill="1" applyBorder="1"/>
    <xf numFmtId="0" fontId="2" fillId="9" borderId="2" xfId="0" applyFont="1" applyFill="1" applyBorder="1" applyAlignment="1">
      <alignment horizontal="center"/>
    </xf>
    <xf numFmtId="44" fontId="2" fillId="9" borderId="2" xfId="1" applyFont="1" applyFill="1" applyBorder="1"/>
    <xf numFmtId="44" fontId="2" fillId="12" borderId="2" xfId="1" applyFont="1" applyFill="1" applyBorder="1" applyAlignment="1">
      <alignment wrapText="1"/>
    </xf>
    <xf numFmtId="44" fontId="2" fillId="8" borderId="0" xfId="1" applyFont="1" applyFill="1" applyBorder="1"/>
    <xf numFmtId="44" fontId="2" fillId="3" borderId="2" xfId="1" applyFont="1" applyFill="1" applyBorder="1"/>
    <xf numFmtId="0" fontId="0" fillId="0" borderId="0" xfId="0" applyAlignment="1">
      <alignment wrapText="1"/>
    </xf>
    <xf numFmtId="44" fontId="6" fillId="13" borderId="2" xfId="1" applyFont="1" applyFill="1" applyBorder="1" applyProtection="1">
      <protection locked="0"/>
    </xf>
    <xf numFmtId="44" fontId="0" fillId="13" borderId="2" xfId="1" applyFont="1" applyFill="1" applyBorder="1" applyProtection="1">
      <protection locked="0"/>
    </xf>
    <xf numFmtId="44" fontId="0" fillId="13" borderId="2" xfId="1" applyFont="1" applyFill="1" applyBorder="1" applyProtection="1"/>
    <xf numFmtId="44" fontId="6" fillId="13" borderId="2" xfId="1" applyFont="1" applyFill="1" applyBorder="1"/>
    <xf numFmtId="44" fontId="0" fillId="13" borderId="2" xfId="1" applyFont="1" applyFill="1" applyBorder="1" applyAlignment="1">
      <alignment horizontal="center"/>
    </xf>
    <xf numFmtId="44" fontId="0" fillId="4" borderId="2" xfId="1" applyFont="1" applyFill="1" applyBorder="1" applyProtection="1"/>
    <xf numFmtId="44" fontId="0" fillId="4" borderId="2" xfId="1" applyFont="1" applyFill="1" applyBorder="1"/>
    <xf numFmtId="44" fontId="6" fillId="4" borderId="2" xfId="1" applyFont="1" applyFill="1" applyBorder="1"/>
    <xf numFmtId="44" fontId="0" fillId="4" borderId="2" xfId="1" applyFont="1" applyFill="1" applyBorder="1" applyAlignment="1">
      <alignment horizontal="center"/>
    </xf>
    <xf numFmtId="0" fontId="0" fillId="14" borderId="5" xfId="0" applyFill="1" applyBorder="1"/>
    <xf numFmtId="0" fontId="2" fillId="14" borderId="10" xfId="0" applyFont="1" applyFill="1" applyBorder="1"/>
    <xf numFmtId="44" fontId="2" fillId="14" borderId="2" xfId="1" applyFont="1" applyFill="1" applyBorder="1" applyProtection="1">
      <protection locked="0"/>
    </xf>
    <xf numFmtId="44" fontId="2" fillId="14" borderId="2" xfId="1" applyFont="1" applyFill="1" applyBorder="1"/>
    <xf numFmtId="44" fontId="2" fillId="15" borderId="2" xfId="1" applyFont="1" applyFill="1" applyBorder="1"/>
    <xf numFmtId="0" fontId="6" fillId="15" borderId="3" xfId="0" applyFont="1" applyFill="1" applyBorder="1"/>
    <xf numFmtId="0" fontId="7" fillId="15" borderId="0" xfId="0" applyFont="1" applyFill="1"/>
    <xf numFmtId="0" fontId="2" fillId="13" borderId="2" xfId="0" applyFont="1" applyFill="1" applyBorder="1" applyAlignment="1">
      <alignment horizontal="center" wrapText="1"/>
    </xf>
    <xf numFmtId="44" fontId="2" fillId="4" borderId="2" xfId="1" applyFont="1" applyFill="1" applyBorder="1" applyAlignment="1">
      <alignment wrapText="1"/>
    </xf>
    <xf numFmtId="44" fontId="2" fillId="11" borderId="2" xfId="1" applyFont="1" applyFill="1" applyBorder="1" applyAlignment="1">
      <alignment wrapText="1"/>
    </xf>
    <xf numFmtId="44" fontId="2" fillId="3" borderId="2" xfId="1" applyFont="1" applyFill="1" applyBorder="1" applyAlignment="1">
      <alignment wrapText="1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6A972-7E52-4B36-BEA1-FB34A449490B}">
  <dimension ref="A1:H81"/>
  <sheetViews>
    <sheetView workbookViewId="0">
      <selection activeCell="A3" sqref="A1:H1048576"/>
    </sheetView>
  </sheetViews>
  <sheetFormatPr defaultRowHeight="15" x14ac:dyDescent="0.25"/>
  <cols>
    <col min="1" max="1" width="5.5703125" customWidth="1"/>
    <col min="2" max="2" width="41.5703125" customWidth="1"/>
    <col min="3" max="3" width="14.140625" customWidth="1"/>
    <col min="4" max="6" width="12.7109375" style="2" customWidth="1"/>
    <col min="7" max="7" width="13" style="2" customWidth="1"/>
    <col min="8" max="8" width="9.140625" style="70"/>
  </cols>
  <sheetData>
    <row r="1" spans="1:8" ht="18.75" x14ac:dyDescent="0.3">
      <c r="A1" s="91" t="s">
        <v>0</v>
      </c>
      <c r="B1" s="91"/>
      <c r="C1" s="1"/>
    </row>
    <row r="2" spans="1:8" ht="18.75" x14ac:dyDescent="0.3">
      <c r="A2" s="92" t="s">
        <v>161</v>
      </c>
      <c r="B2" s="92"/>
      <c r="C2" s="3"/>
    </row>
    <row r="3" spans="1:8" x14ac:dyDescent="0.25">
      <c r="A3" s="4"/>
      <c r="B3" s="4"/>
      <c r="C3" s="4"/>
      <c r="D3" s="61"/>
      <c r="E3" s="61"/>
      <c r="F3" s="61"/>
      <c r="G3" s="68"/>
    </row>
    <row r="4" spans="1:8" ht="30" x14ac:dyDescent="0.25">
      <c r="A4" s="5" t="s">
        <v>1</v>
      </c>
      <c r="B4" s="5" t="s">
        <v>2</v>
      </c>
      <c r="C4" s="62" t="s">
        <v>157</v>
      </c>
      <c r="D4" s="63" t="s">
        <v>3</v>
      </c>
      <c r="E4" s="64" t="s">
        <v>155</v>
      </c>
      <c r="F4" s="67" t="s">
        <v>158</v>
      </c>
      <c r="G4" s="69" t="s">
        <v>159</v>
      </c>
    </row>
    <row r="5" spans="1:8" ht="30" x14ac:dyDescent="0.25">
      <c r="A5" s="46" t="s">
        <v>5</v>
      </c>
      <c r="B5" s="47" t="s">
        <v>6</v>
      </c>
      <c r="C5" s="50">
        <v>289226.94</v>
      </c>
      <c r="D5" s="49">
        <v>301678.93</v>
      </c>
      <c r="E5" s="32">
        <v>315679.52</v>
      </c>
      <c r="F5" s="37">
        <f>E5-D5</f>
        <v>14000.590000000026</v>
      </c>
      <c r="G5" s="6">
        <v>310000</v>
      </c>
      <c r="H5" s="70" t="s">
        <v>7</v>
      </c>
    </row>
    <row r="6" spans="1:8" x14ac:dyDescent="0.25">
      <c r="A6" s="46" t="s">
        <v>8</v>
      </c>
      <c r="B6" s="47" t="s">
        <v>9</v>
      </c>
      <c r="C6" s="50">
        <v>575</v>
      </c>
      <c r="D6" s="19">
        <v>2768</v>
      </c>
      <c r="E6" s="32">
        <v>575</v>
      </c>
      <c r="F6" s="37">
        <f t="shared" ref="F6:F21" si="0">E6-D6</f>
        <v>-2193</v>
      </c>
      <c r="G6" s="6">
        <v>3200</v>
      </c>
    </row>
    <row r="7" spans="1:8" x14ac:dyDescent="0.25">
      <c r="A7" s="46" t="s">
        <v>10</v>
      </c>
      <c r="B7" s="47" t="s">
        <v>11</v>
      </c>
      <c r="C7" s="50"/>
      <c r="D7" s="20">
        <v>3763.47</v>
      </c>
      <c r="E7" s="29">
        <v>14002.23</v>
      </c>
      <c r="F7" s="37">
        <f t="shared" si="0"/>
        <v>10238.76</v>
      </c>
      <c r="G7" s="6">
        <v>15353</v>
      </c>
    </row>
    <row r="8" spans="1:8" ht="60" x14ac:dyDescent="0.25">
      <c r="A8" s="46" t="s">
        <v>12</v>
      </c>
      <c r="B8" s="47" t="s">
        <v>13</v>
      </c>
      <c r="C8" s="50">
        <v>104153</v>
      </c>
      <c r="D8" s="20">
        <v>50972.55</v>
      </c>
      <c r="E8" s="29">
        <v>6582.61</v>
      </c>
      <c r="F8" s="37">
        <f t="shared" si="0"/>
        <v>-44389.94</v>
      </c>
      <c r="G8" s="6">
        <v>7000</v>
      </c>
      <c r="H8" s="70" t="s">
        <v>14</v>
      </c>
    </row>
    <row r="9" spans="1:8" x14ac:dyDescent="0.25">
      <c r="A9" s="46" t="s">
        <v>15</v>
      </c>
      <c r="B9" s="47" t="s">
        <v>16</v>
      </c>
      <c r="C9" s="50">
        <v>1849</v>
      </c>
      <c r="D9" s="20">
        <v>36092.370000000003</v>
      </c>
      <c r="E9" s="29">
        <v>16476</v>
      </c>
      <c r="F9" s="37">
        <f t="shared" si="0"/>
        <v>-19616.370000000003</v>
      </c>
      <c r="G9" s="6">
        <v>10000</v>
      </c>
    </row>
    <row r="10" spans="1:8" x14ac:dyDescent="0.25">
      <c r="A10" s="46" t="s">
        <v>17</v>
      </c>
      <c r="B10" s="47" t="s">
        <v>18</v>
      </c>
      <c r="C10" s="50">
        <v>303.95</v>
      </c>
      <c r="D10" s="20">
        <v>715</v>
      </c>
      <c r="E10" s="29">
        <v>250</v>
      </c>
      <c r="F10" s="37">
        <f t="shared" si="0"/>
        <v>-465</v>
      </c>
      <c r="G10" s="6">
        <v>250</v>
      </c>
    </row>
    <row r="11" spans="1:8" ht="60" x14ac:dyDescent="0.25">
      <c r="A11" s="46" t="s">
        <v>19</v>
      </c>
      <c r="B11" s="47" t="s">
        <v>20</v>
      </c>
      <c r="C11" s="50">
        <v>9897.5</v>
      </c>
      <c r="D11" s="20">
        <v>5900.5</v>
      </c>
      <c r="E11" s="29">
        <v>3091</v>
      </c>
      <c r="F11" s="37">
        <f t="shared" si="0"/>
        <v>-2809.5</v>
      </c>
      <c r="G11" s="6">
        <v>3500</v>
      </c>
      <c r="H11" s="70" t="s">
        <v>21</v>
      </c>
    </row>
    <row r="12" spans="1:8" x14ac:dyDescent="0.25">
      <c r="A12" s="46" t="s">
        <v>22</v>
      </c>
      <c r="B12" s="47" t="s">
        <v>23</v>
      </c>
      <c r="C12" s="50">
        <v>3153.11</v>
      </c>
      <c r="D12" s="20">
        <v>3914.76</v>
      </c>
      <c r="E12" s="29">
        <v>4742.28</v>
      </c>
      <c r="F12" s="37">
        <f t="shared" si="0"/>
        <v>827.51999999999953</v>
      </c>
      <c r="G12" s="6">
        <v>2000</v>
      </c>
    </row>
    <row r="13" spans="1:8" x14ac:dyDescent="0.25">
      <c r="A13" s="46" t="s">
        <v>24</v>
      </c>
      <c r="B13" s="47" t="s">
        <v>25</v>
      </c>
      <c r="C13" s="50">
        <v>5.73</v>
      </c>
      <c r="D13" s="20">
        <v>17.059999999999999</v>
      </c>
      <c r="E13" s="29"/>
      <c r="F13" s="37">
        <f t="shared" si="0"/>
        <v>-17.059999999999999</v>
      </c>
      <c r="G13" s="6"/>
    </row>
    <row r="14" spans="1:8" x14ac:dyDescent="0.25">
      <c r="A14" s="46" t="s">
        <v>26</v>
      </c>
      <c r="B14" s="47" t="s">
        <v>27</v>
      </c>
      <c r="C14" s="50">
        <v>10636</v>
      </c>
      <c r="D14" s="20">
        <v>10130</v>
      </c>
      <c r="E14" s="29">
        <v>4654</v>
      </c>
      <c r="F14" s="37">
        <f t="shared" si="0"/>
        <v>-5476</v>
      </c>
      <c r="G14" s="6">
        <v>6000</v>
      </c>
    </row>
    <row r="15" spans="1:8" x14ac:dyDescent="0.25">
      <c r="A15" s="46" t="s">
        <v>28</v>
      </c>
      <c r="B15" s="47" t="s">
        <v>29</v>
      </c>
      <c r="C15" s="50">
        <v>9224.5</v>
      </c>
      <c r="D15" s="20">
        <v>7872</v>
      </c>
      <c r="E15" s="29">
        <v>5286.5</v>
      </c>
      <c r="F15" s="37">
        <f t="shared" si="0"/>
        <v>-2585.5</v>
      </c>
      <c r="G15" s="6">
        <v>5000</v>
      </c>
    </row>
    <row r="16" spans="1:8" x14ac:dyDescent="0.25">
      <c r="A16" s="46" t="s">
        <v>30</v>
      </c>
      <c r="B16" s="47" t="s">
        <v>31</v>
      </c>
      <c r="C16" s="50">
        <v>12675</v>
      </c>
      <c r="D16" s="20">
        <v>2975</v>
      </c>
      <c r="E16" s="29">
        <v>2450</v>
      </c>
      <c r="F16" s="37">
        <f t="shared" si="0"/>
        <v>-525</v>
      </c>
      <c r="G16" s="6">
        <v>3000</v>
      </c>
    </row>
    <row r="17" spans="1:8" ht="30" x14ac:dyDescent="0.25">
      <c r="A17" s="46" t="s">
        <v>32</v>
      </c>
      <c r="B17" s="47" t="s">
        <v>33</v>
      </c>
      <c r="C17" s="50">
        <v>425</v>
      </c>
      <c r="D17" s="20">
        <v>500</v>
      </c>
      <c r="E17" s="29">
        <v>37031.78</v>
      </c>
      <c r="F17" s="37">
        <f t="shared" si="0"/>
        <v>36531.78</v>
      </c>
      <c r="G17" s="6">
        <v>16000</v>
      </c>
      <c r="H17" s="70" t="s">
        <v>34</v>
      </c>
    </row>
    <row r="18" spans="1:8" x14ac:dyDescent="0.25">
      <c r="A18" s="46" t="s">
        <v>35</v>
      </c>
      <c r="B18" s="47" t="s">
        <v>36</v>
      </c>
      <c r="C18" s="50">
        <v>24000</v>
      </c>
      <c r="D18" s="20">
        <v>30200</v>
      </c>
      <c r="E18" s="29">
        <v>39050</v>
      </c>
      <c r="F18" s="37">
        <f t="shared" si="0"/>
        <v>8850</v>
      </c>
      <c r="G18" s="6">
        <v>42600</v>
      </c>
      <c r="H18" s="70" t="s">
        <v>37</v>
      </c>
    </row>
    <row r="19" spans="1:8" ht="30" x14ac:dyDescent="0.25">
      <c r="A19" s="46" t="s">
        <v>38</v>
      </c>
      <c r="B19" s="47" t="s">
        <v>39</v>
      </c>
      <c r="C19" s="50">
        <v>44940</v>
      </c>
      <c r="D19" s="21">
        <v>17210</v>
      </c>
      <c r="E19" s="29">
        <v>7500</v>
      </c>
      <c r="F19" s="37">
        <f t="shared" si="0"/>
        <v>-9710</v>
      </c>
      <c r="G19" s="6">
        <v>7000</v>
      </c>
      <c r="H19" s="70" t="s">
        <v>40</v>
      </c>
    </row>
    <row r="20" spans="1:8" x14ac:dyDescent="0.25">
      <c r="A20" s="46" t="s">
        <v>41</v>
      </c>
      <c r="B20" s="47" t="s">
        <v>42</v>
      </c>
      <c r="C20" s="50">
        <v>82353</v>
      </c>
      <c r="D20" s="21">
        <v>81895.02</v>
      </c>
      <c r="E20" s="29">
        <v>116404</v>
      </c>
      <c r="F20" s="37">
        <f t="shared" si="0"/>
        <v>34508.979999999996</v>
      </c>
      <c r="G20" s="6">
        <v>87000</v>
      </c>
      <c r="H20" s="70" t="s">
        <v>43</v>
      </c>
    </row>
    <row r="21" spans="1:8" x14ac:dyDescent="0.25">
      <c r="A21" s="46">
        <v>4958</v>
      </c>
      <c r="B21" s="47" t="s">
        <v>44</v>
      </c>
      <c r="C21" s="50"/>
      <c r="D21" s="21"/>
      <c r="E21" s="29">
        <v>244500</v>
      </c>
      <c r="F21" s="37">
        <f t="shared" si="0"/>
        <v>244500</v>
      </c>
      <c r="G21" s="6"/>
    </row>
    <row r="22" spans="1:8" x14ac:dyDescent="0.25">
      <c r="A22" s="7"/>
      <c r="B22" s="44" t="s">
        <v>45</v>
      </c>
      <c r="C22" s="8">
        <f>SUM(C5:C21)</f>
        <v>593417.73</v>
      </c>
      <c r="D22" s="22">
        <f>SUM(D5:D21)</f>
        <v>556604.65999999992</v>
      </c>
      <c r="E22" s="33">
        <f>SUM(E5:E21)</f>
        <v>818274.92</v>
      </c>
      <c r="F22" s="33">
        <f>SUM(F5:F21)</f>
        <v>261670.26</v>
      </c>
      <c r="G22" s="8">
        <f>SUM(G5:G21)</f>
        <v>517903</v>
      </c>
    </row>
    <row r="23" spans="1:8" x14ac:dyDescent="0.25">
      <c r="A23" s="46" t="s">
        <v>46</v>
      </c>
      <c r="B23" s="48" t="s">
        <v>47</v>
      </c>
      <c r="C23" s="51">
        <v>36937.51</v>
      </c>
      <c r="D23" s="53">
        <v>36937.440000000002</v>
      </c>
      <c r="E23" s="34">
        <v>37047.519999999997</v>
      </c>
      <c r="F23" s="37">
        <f t="shared" ref="F23:F74" si="1">E23-D23</f>
        <v>110.07999999999447</v>
      </c>
      <c r="G23" s="6">
        <v>38937.75</v>
      </c>
    </row>
    <row r="24" spans="1:8" x14ac:dyDescent="0.25">
      <c r="A24" s="46" t="s">
        <v>48</v>
      </c>
      <c r="B24" s="47" t="s">
        <v>49</v>
      </c>
      <c r="C24" s="51">
        <v>47399.88</v>
      </c>
      <c r="D24" s="23">
        <v>40509.35</v>
      </c>
      <c r="E24" s="31">
        <v>43402.38</v>
      </c>
      <c r="F24" s="37">
        <f t="shared" si="1"/>
        <v>2893.0299999999988</v>
      </c>
      <c r="G24" s="6">
        <v>39000</v>
      </c>
    </row>
    <row r="25" spans="1:8" x14ac:dyDescent="0.25">
      <c r="A25" s="46" t="s">
        <v>50</v>
      </c>
      <c r="B25" s="47" t="s">
        <v>51</v>
      </c>
      <c r="C25" s="51">
        <v>6749.86</v>
      </c>
      <c r="D25" s="24">
        <v>7009.47</v>
      </c>
      <c r="E25" s="31">
        <v>6749.86</v>
      </c>
      <c r="F25" s="37">
        <f t="shared" si="1"/>
        <v>-259.61000000000058</v>
      </c>
      <c r="G25" s="6">
        <v>6749.86</v>
      </c>
    </row>
    <row r="26" spans="1:8" x14ac:dyDescent="0.25">
      <c r="A26" s="46" t="s">
        <v>52</v>
      </c>
      <c r="B26" s="47" t="s">
        <v>53</v>
      </c>
      <c r="C26" s="51">
        <v>97973.2</v>
      </c>
      <c r="D26" s="24">
        <v>110057.3</v>
      </c>
      <c r="E26" s="31">
        <v>66576.86</v>
      </c>
      <c r="F26" s="37">
        <f t="shared" si="1"/>
        <v>-43480.44</v>
      </c>
      <c r="G26" s="6">
        <v>65000</v>
      </c>
    </row>
    <row r="27" spans="1:8" x14ac:dyDescent="0.25">
      <c r="A27" s="46" t="s">
        <v>54</v>
      </c>
      <c r="B27" s="47" t="s">
        <v>55</v>
      </c>
      <c r="C27" s="51">
        <v>23280.639999999999</v>
      </c>
      <c r="D27" s="24">
        <v>26054.78</v>
      </c>
      <c r="E27" s="31">
        <v>28331.68</v>
      </c>
      <c r="F27" s="37">
        <f t="shared" si="1"/>
        <v>2276.9000000000015</v>
      </c>
      <c r="G27" s="6">
        <v>35928</v>
      </c>
    </row>
    <row r="28" spans="1:8" x14ac:dyDescent="0.25">
      <c r="A28" s="46" t="s">
        <v>56</v>
      </c>
      <c r="B28" s="47" t="s">
        <v>57</v>
      </c>
      <c r="C28" s="51">
        <v>11530.32</v>
      </c>
      <c r="D28" s="24">
        <v>10343.52</v>
      </c>
      <c r="E28" s="31">
        <v>11422.74</v>
      </c>
      <c r="F28" s="37">
        <f t="shared" si="1"/>
        <v>1079.2199999999993</v>
      </c>
      <c r="G28" s="6">
        <v>8355</v>
      </c>
    </row>
    <row r="29" spans="1:8" x14ac:dyDescent="0.25">
      <c r="A29" s="46">
        <v>5132</v>
      </c>
      <c r="B29" s="47" t="s">
        <v>58</v>
      </c>
      <c r="C29" s="51"/>
      <c r="D29" s="24"/>
      <c r="E29" s="31">
        <v>1687.5</v>
      </c>
      <c r="F29" s="37">
        <f t="shared" si="1"/>
        <v>1687.5</v>
      </c>
      <c r="G29" s="6">
        <v>4800</v>
      </c>
    </row>
    <row r="30" spans="1:8" x14ac:dyDescent="0.25">
      <c r="A30" s="46" t="s">
        <v>59</v>
      </c>
      <c r="B30" s="47" t="s">
        <v>60</v>
      </c>
      <c r="C30" s="51">
        <v>3847.07</v>
      </c>
      <c r="D30" s="24">
        <v>3291.74</v>
      </c>
      <c r="E30" s="31">
        <v>1772.35</v>
      </c>
      <c r="F30" s="37">
        <f t="shared" si="1"/>
        <v>-1519.3899999999999</v>
      </c>
      <c r="G30" s="6">
        <v>1168.1300000000001</v>
      </c>
    </row>
    <row r="31" spans="1:8" x14ac:dyDescent="0.25">
      <c r="A31" s="46" t="s">
        <v>61</v>
      </c>
      <c r="B31" s="47" t="s">
        <v>62</v>
      </c>
      <c r="C31" s="51">
        <v>3626.13</v>
      </c>
      <c r="D31" s="24">
        <v>3068.36</v>
      </c>
      <c r="E31" s="31">
        <v>3187.65</v>
      </c>
      <c r="F31" s="37">
        <f t="shared" si="1"/>
        <v>119.28999999999996</v>
      </c>
      <c r="G31" s="6">
        <v>2983.5</v>
      </c>
    </row>
    <row r="32" spans="1:8" x14ac:dyDescent="0.25">
      <c r="A32" s="46" t="s">
        <v>63</v>
      </c>
      <c r="B32" s="47" t="s">
        <v>64</v>
      </c>
      <c r="C32" s="51">
        <v>516.36</v>
      </c>
      <c r="D32" s="24">
        <v>536.29</v>
      </c>
      <c r="E32" s="31">
        <v>516.52</v>
      </c>
      <c r="F32" s="37">
        <f t="shared" si="1"/>
        <v>-19.769999999999982</v>
      </c>
      <c r="G32" s="6">
        <v>516.36</v>
      </c>
    </row>
    <row r="33" spans="1:7" x14ac:dyDescent="0.25">
      <c r="A33" s="46" t="s">
        <v>65</v>
      </c>
      <c r="B33" s="47" t="s">
        <v>66</v>
      </c>
      <c r="C33" s="51">
        <v>7130.94</v>
      </c>
      <c r="D33" s="24">
        <v>8124.96</v>
      </c>
      <c r="E33" s="31">
        <v>4934.3999999999996</v>
      </c>
      <c r="F33" s="37">
        <f t="shared" si="1"/>
        <v>-3190.5600000000004</v>
      </c>
      <c r="G33" s="6">
        <v>4972.5</v>
      </c>
    </row>
    <row r="34" spans="1:7" x14ac:dyDescent="0.25">
      <c r="A34" s="9"/>
      <c r="B34" s="42" t="s">
        <v>67</v>
      </c>
      <c r="C34" s="52">
        <f>SUM(C23:C33)</f>
        <v>238991.91000000003</v>
      </c>
      <c r="D34" s="25">
        <f>SUM(D23:D33)</f>
        <v>245933.20999999996</v>
      </c>
      <c r="E34" s="10">
        <f>SUM(E23:E33)</f>
        <v>205629.45999999996</v>
      </c>
      <c r="F34" s="10">
        <f>SUM(F23:F33)</f>
        <v>-40303.75</v>
      </c>
      <c r="G34" s="10">
        <f>SUM(G23:G33)</f>
        <v>208411.09999999998</v>
      </c>
    </row>
    <row r="35" spans="1:7" x14ac:dyDescent="0.25">
      <c r="A35" s="11" t="s">
        <v>68</v>
      </c>
      <c r="B35" t="s">
        <v>69</v>
      </c>
      <c r="C35" s="50">
        <v>7546.71</v>
      </c>
      <c r="D35" s="26">
        <v>11808.85</v>
      </c>
      <c r="E35" s="35">
        <v>12912.92</v>
      </c>
      <c r="F35" s="37">
        <f t="shared" si="1"/>
        <v>1104.0699999999997</v>
      </c>
      <c r="G35" s="6">
        <v>13000</v>
      </c>
    </row>
    <row r="36" spans="1:7" x14ac:dyDescent="0.25">
      <c r="A36" s="11" t="s">
        <v>70</v>
      </c>
      <c r="B36" t="s">
        <v>71</v>
      </c>
      <c r="C36" s="50">
        <v>4190.95</v>
      </c>
      <c r="D36" s="20">
        <v>5013.79</v>
      </c>
      <c r="E36" s="29">
        <v>3659.66</v>
      </c>
      <c r="F36" s="37">
        <f t="shared" si="1"/>
        <v>-1354.13</v>
      </c>
      <c r="G36" s="6">
        <v>4500</v>
      </c>
    </row>
    <row r="37" spans="1:7" x14ac:dyDescent="0.25">
      <c r="A37" s="11" t="s">
        <v>72</v>
      </c>
      <c r="B37" t="s">
        <v>73</v>
      </c>
      <c r="C37" s="50">
        <v>743.04</v>
      </c>
      <c r="D37" s="20">
        <v>5611.8</v>
      </c>
      <c r="E37" s="29">
        <v>2724.48</v>
      </c>
      <c r="F37" s="37">
        <f t="shared" si="1"/>
        <v>-2887.32</v>
      </c>
      <c r="G37" s="6">
        <v>2800</v>
      </c>
    </row>
    <row r="38" spans="1:7" x14ac:dyDescent="0.25">
      <c r="A38" s="11" t="s">
        <v>74</v>
      </c>
      <c r="B38" t="s">
        <v>75</v>
      </c>
      <c r="C38" s="50">
        <v>795.33</v>
      </c>
      <c r="D38" s="20">
        <v>1237.47</v>
      </c>
      <c r="E38" s="29">
        <v>608.91</v>
      </c>
      <c r="F38" s="37">
        <f t="shared" si="1"/>
        <v>-628.56000000000006</v>
      </c>
      <c r="G38" s="6">
        <v>750</v>
      </c>
    </row>
    <row r="39" spans="1:7" x14ac:dyDescent="0.25">
      <c r="A39" s="11" t="s">
        <v>76</v>
      </c>
      <c r="B39" t="s">
        <v>77</v>
      </c>
      <c r="C39" s="50">
        <v>931.04</v>
      </c>
      <c r="D39" s="20">
        <v>1695.38</v>
      </c>
      <c r="E39" s="29">
        <v>38.5</v>
      </c>
      <c r="F39" s="37">
        <f t="shared" si="1"/>
        <v>-1656.88</v>
      </c>
      <c r="G39" s="6">
        <v>2000</v>
      </c>
    </row>
    <row r="40" spans="1:7" x14ac:dyDescent="0.25">
      <c r="A40" s="11">
        <v>5205</v>
      </c>
      <c r="B40" t="s">
        <v>78</v>
      </c>
      <c r="C40" s="50">
        <v>4724.71</v>
      </c>
      <c r="D40" s="20">
        <v>93.35</v>
      </c>
      <c r="E40" s="29">
        <v>40.29</v>
      </c>
      <c r="F40" s="37">
        <f t="shared" si="1"/>
        <v>-53.059999999999995</v>
      </c>
      <c r="G40" s="6"/>
    </row>
    <row r="41" spans="1:7" x14ac:dyDescent="0.25">
      <c r="A41" s="11" t="s">
        <v>79</v>
      </c>
      <c r="B41" t="s">
        <v>80</v>
      </c>
      <c r="C41" s="50">
        <v>5089.1000000000004</v>
      </c>
      <c r="D41" s="20">
        <v>7320.4</v>
      </c>
      <c r="E41" s="29">
        <v>1136.24</v>
      </c>
      <c r="F41" s="37">
        <f t="shared" si="1"/>
        <v>-6184.16</v>
      </c>
      <c r="G41" s="6">
        <v>400</v>
      </c>
    </row>
    <row r="42" spans="1:7" x14ac:dyDescent="0.25">
      <c r="A42" s="11" t="s">
        <v>81</v>
      </c>
      <c r="B42" t="s">
        <v>82</v>
      </c>
      <c r="C42" s="50">
        <v>19311.8</v>
      </c>
      <c r="D42" s="20">
        <v>25221.24</v>
      </c>
      <c r="E42" s="29">
        <v>23586.07</v>
      </c>
      <c r="F42" s="37">
        <f t="shared" si="1"/>
        <v>-1635.1700000000019</v>
      </c>
      <c r="G42" s="6">
        <v>25000</v>
      </c>
    </row>
    <row r="43" spans="1:7" x14ac:dyDescent="0.25">
      <c r="A43" s="11" t="s">
        <v>83</v>
      </c>
      <c r="B43" t="s">
        <v>84</v>
      </c>
      <c r="C43" s="50">
        <v>1168.0899999999999</v>
      </c>
      <c r="D43" s="20">
        <v>3370.6</v>
      </c>
      <c r="E43" s="29">
        <v>1342.88</v>
      </c>
      <c r="F43" s="37">
        <f t="shared" si="1"/>
        <v>-2027.7199999999998</v>
      </c>
      <c r="G43" s="6">
        <v>3000</v>
      </c>
    </row>
    <row r="44" spans="1:7" x14ac:dyDescent="0.25">
      <c r="A44" s="11" t="s">
        <v>85</v>
      </c>
      <c r="B44" t="s">
        <v>86</v>
      </c>
      <c r="C44" s="50"/>
      <c r="D44" s="20">
        <v>1176.19</v>
      </c>
      <c r="E44" s="29">
        <v>393.62</v>
      </c>
      <c r="F44" s="37">
        <f t="shared" si="1"/>
        <v>-782.57</v>
      </c>
      <c r="G44" s="6">
        <v>500</v>
      </c>
    </row>
    <row r="45" spans="1:7" x14ac:dyDescent="0.25">
      <c r="A45" s="11" t="s">
        <v>87</v>
      </c>
      <c r="B45" t="s">
        <v>88</v>
      </c>
      <c r="C45" s="50">
        <v>6929.68</v>
      </c>
      <c r="D45" s="20">
        <v>10933.75</v>
      </c>
      <c r="E45" s="29">
        <v>2986.05</v>
      </c>
      <c r="F45" s="37">
        <f t="shared" si="1"/>
        <v>-7947.7</v>
      </c>
      <c r="G45" s="6">
        <v>2640</v>
      </c>
    </row>
    <row r="46" spans="1:7" x14ac:dyDescent="0.25">
      <c r="A46" s="11" t="s">
        <v>89</v>
      </c>
      <c r="B46" t="s">
        <v>90</v>
      </c>
      <c r="C46" s="50">
        <v>10112.5</v>
      </c>
      <c r="D46" s="20">
        <v>11887.5</v>
      </c>
      <c r="E46" s="29">
        <v>12175</v>
      </c>
      <c r="F46" s="37">
        <f t="shared" si="1"/>
        <v>287.5</v>
      </c>
      <c r="G46" s="6">
        <v>6000</v>
      </c>
    </row>
    <row r="47" spans="1:7" x14ac:dyDescent="0.25">
      <c r="A47" s="11" t="s">
        <v>91</v>
      </c>
      <c r="B47" t="s">
        <v>92</v>
      </c>
      <c r="C47" s="50">
        <v>1562</v>
      </c>
      <c r="D47" s="20">
        <v>468</v>
      </c>
      <c r="E47" s="29">
        <v>282</v>
      </c>
      <c r="F47" s="37">
        <f t="shared" si="1"/>
        <v>-186</v>
      </c>
      <c r="G47" s="6">
        <v>400</v>
      </c>
    </row>
    <row r="48" spans="1:7" x14ac:dyDescent="0.25">
      <c r="A48" s="11" t="s">
        <v>93</v>
      </c>
      <c r="B48" t="s">
        <v>94</v>
      </c>
      <c r="C48" s="50">
        <v>2320</v>
      </c>
      <c r="D48" s="45">
        <v>2645</v>
      </c>
      <c r="E48" s="30">
        <v>2440</v>
      </c>
      <c r="F48" s="37">
        <f t="shared" si="1"/>
        <v>-205</v>
      </c>
      <c r="G48" s="6">
        <v>600</v>
      </c>
    </row>
    <row r="49" spans="1:8" x14ac:dyDescent="0.25">
      <c r="A49" s="11" t="s">
        <v>95</v>
      </c>
      <c r="B49" t="s">
        <v>96</v>
      </c>
      <c r="C49" s="50">
        <v>10539.4</v>
      </c>
      <c r="D49" s="20">
        <v>6631.32</v>
      </c>
      <c r="E49" s="29">
        <v>13550.78</v>
      </c>
      <c r="F49" s="37">
        <f t="shared" si="1"/>
        <v>6919.4600000000009</v>
      </c>
      <c r="G49" s="6">
        <v>20000</v>
      </c>
    </row>
    <row r="50" spans="1:8" ht="30" x14ac:dyDescent="0.25">
      <c r="A50" s="11" t="s">
        <v>97</v>
      </c>
      <c r="B50" t="s">
        <v>98</v>
      </c>
      <c r="C50" s="50">
        <v>12446.38</v>
      </c>
      <c r="D50" s="20">
        <v>2558.62</v>
      </c>
      <c r="E50" s="29">
        <v>3324.6</v>
      </c>
      <c r="F50" s="37">
        <f t="shared" si="1"/>
        <v>765.98</v>
      </c>
      <c r="G50" s="6">
        <v>2000</v>
      </c>
      <c r="H50" s="70" t="s">
        <v>99</v>
      </c>
    </row>
    <row r="51" spans="1:8" x14ac:dyDescent="0.25">
      <c r="A51" s="11" t="s">
        <v>100</v>
      </c>
      <c r="B51" t="s">
        <v>101</v>
      </c>
      <c r="C51" s="50">
        <v>8938.94</v>
      </c>
      <c r="D51" s="20">
        <v>9951.6200000000008</v>
      </c>
      <c r="E51" s="29">
        <v>12301.07</v>
      </c>
      <c r="F51" s="37">
        <f t="shared" si="1"/>
        <v>2349.4499999999989</v>
      </c>
      <c r="G51" s="6">
        <v>13000</v>
      </c>
    </row>
    <row r="52" spans="1:8" x14ac:dyDescent="0.25">
      <c r="A52" s="11" t="s">
        <v>102</v>
      </c>
      <c r="B52" t="s">
        <v>103</v>
      </c>
      <c r="C52" s="50">
        <v>13533.89</v>
      </c>
      <c r="D52" s="20">
        <v>14468.61</v>
      </c>
      <c r="E52" s="29">
        <v>11918.79</v>
      </c>
      <c r="F52" s="37">
        <f t="shared" si="1"/>
        <v>-2549.8199999999997</v>
      </c>
      <c r="G52" s="6">
        <v>12000</v>
      </c>
    </row>
    <row r="53" spans="1:8" x14ac:dyDescent="0.25">
      <c r="A53" s="11" t="s">
        <v>104</v>
      </c>
      <c r="B53" t="s">
        <v>105</v>
      </c>
      <c r="C53" s="50">
        <v>3481.17</v>
      </c>
      <c r="D53" s="20">
        <v>3596.7</v>
      </c>
      <c r="E53" s="29">
        <v>3242.16</v>
      </c>
      <c r="F53" s="37">
        <f t="shared" si="1"/>
        <v>-354.53999999999996</v>
      </c>
      <c r="G53" s="6">
        <v>3800</v>
      </c>
      <c r="H53" s="70" t="s">
        <v>106</v>
      </c>
    </row>
    <row r="54" spans="1:8" x14ac:dyDescent="0.25">
      <c r="A54" s="11" t="s">
        <v>107</v>
      </c>
      <c r="B54" t="s">
        <v>108</v>
      </c>
      <c r="C54" s="50">
        <v>9337.8799999999992</v>
      </c>
      <c r="D54" s="20">
        <v>9955.36</v>
      </c>
      <c r="E54" s="29">
        <v>8847.0300000000007</v>
      </c>
      <c r="F54" s="37">
        <f t="shared" si="1"/>
        <v>-1108.33</v>
      </c>
      <c r="G54" s="6">
        <v>6000</v>
      </c>
    </row>
    <row r="55" spans="1:8" ht="30" x14ac:dyDescent="0.25">
      <c r="A55" s="11" t="s">
        <v>109</v>
      </c>
      <c r="B55" t="s">
        <v>110</v>
      </c>
      <c r="C55" s="50">
        <v>670.67</v>
      </c>
      <c r="D55" s="20">
        <v>848.71</v>
      </c>
      <c r="E55" s="29">
        <v>431.75</v>
      </c>
      <c r="F55" s="37">
        <f t="shared" si="1"/>
        <v>-416.96000000000004</v>
      </c>
      <c r="G55" s="6">
        <v>600</v>
      </c>
      <c r="H55" s="70" t="s">
        <v>111</v>
      </c>
    </row>
    <row r="56" spans="1:8" x14ac:dyDescent="0.25">
      <c r="A56" s="11" t="s">
        <v>112</v>
      </c>
      <c r="B56" t="s">
        <v>113</v>
      </c>
      <c r="C56" s="50">
        <v>24477.48</v>
      </c>
      <c r="D56" s="20">
        <v>23544.959999999999</v>
      </c>
      <c r="E56" s="29">
        <v>23132.82</v>
      </c>
      <c r="F56" s="37">
        <f t="shared" si="1"/>
        <v>-412.13999999999942</v>
      </c>
      <c r="G56" s="6">
        <v>27465.24</v>
      </c>
    </row>
    <row r="57" spans="1:8" x14ac:dyDescent="0.25">
      <c r="A57" s="11" t="s">
        <v>114</v>
      </c>
      <c r="B57" t="s">
        <v>115</v>
      </c>
      <c r="C57" s="50">
        <v>775.44</v>
      </c>
      <c r="D57" s="20">
        <v>1576.87</v>
      </c>
      <c r="E57" s="29">
        <v>2396.88</v>
      </c>
      <c r="F57" s="37">
        <f t="shared" si="1"/>
        <v>820.01000000000022</v>
      </c>
      <c r="G57" s="6">
        <v>480</v>
      </c>
    </row>
    <row r="58" spans="1:8" x14ac:dyDescent="0.25">
      <c r="A58" s="11" t="s">
        <v>116</v>
      </c>
      <c r="B58" t="s">
        <v>117</v>
      </c>
      <c r="C58" s="50">
        <v>3016.47</v>
      </c>
      <c r="D58" s="20">
        <v>2155.15</v>
      </c>
      <c r="E58" s="29">
        <v>464.56</v>
      </c>
      <c r="F58" s="37">
        <f t="shared" si="1"/>
        <v>-1690.5900000000001</v>
      </c>
      <c r="G58" s="6">
        <v>500</v>
      </c>
    </row>
    <row r="59" spans="1:8" x14ac:dyDescent="0.25">
      <c r="A59" s="11" t="s">
        <v>118</v>
      </c>
      <c r="B59" t="s">
        <v>119</v>
      </c>
      <c r="C59" s="50"/>
      <c r="D59" s="20">
        <v>1802.4</v>
      </c>
      <c r="E59" s="29"/>
      <c r="F59" s="37">
        <f t="shared" si="1"/>
        <v>-1802.4</v>
      </c>
      <c r="G59" s="6">
        <v>1000</v>
      </c>
    </row>
    <row r="60" spans="1:8" x14ac:dyDescent="0.25">
      <c r="A60" s="11" t="s">
        <v>120</v>
      </c>
      <c r="B60" t="s">
        <v>121</v>
      </c>
      <c r="C60" s="50">
        <v>13275</v>
      </c>
      <c r="D60" s="20">
        <v>8080</v>
      </c>
      <c r="E60" s="29">
        <v>12000</v>
      </c>
      <c r="F60" s="37">
        <f t="shared" si="1"/>
        <v>3920</v>
      </c>
      <c r="G60" s="6">
        <v>12000</v>
      </c>
    </row>
    <row r="61" spans="1:8" ht="30" x14ac:dyDescent="0.25">
      <c r="A61" s="11" t="s">
        <v>122</v>
      </c>
      <c r="B61" t="s">
        <v>123</v>
      </c>
      <c r="C61" s="50">
        <v>26298.57</v>
      </c>
      <c r="D61" s="20">
        <v>31509.45</v>
      </c>
      <c r="E61" s="29">
        <v>36523.120000000003</v>
      </c>
      <c r="F61" s="37">
        <f t="shared" si="1"/>
        <v>5013.6700000000019</v>
      </c>
      <c r="G61" s="6">
        <v>33000</v>
      </c>
      <c r="H61" s="70" t="s">
        <v>124</v>
      </c>
    </row>
    <row r="62" spans="1:8" ht="30" x14ac:dyDescent="0.25">
      <c r="A62" s="11" t="s">
        <v>125</v>
      </c>
      <c r="B62" t="s">
        <v>126</v>
      </c>
      <c r="C62" s="50">
        <v>4306.54</v>
      </c>
      <c r="D62" s="20">
        <v>4132.66</v>
      </c>
      <c r="E62" s="29">
        <v>3785.54</v>
      </c>
      <c r="F62" s="37">
        <f t="shared" si="1"/>
        <v>-347.11999999999989</v>
      </c>
      <c r="G62" s="6">
        <v>3000</v>
      </c>
      <c r="H62" s="70" t="s">
        <v>127</v>
      </c>
    </row>
    <row r="63" spans="1:8" x14ac:dyDescent="0.25">
      <c r="A63" s="11" t="s">
        <v>128</v>
      </c>
      <c r="B63" t="s">
        <v>129</v>
      </c>
      <c r="C63" s="50">
        <v>29143.56</v>
      </c>
      <c r="D63" s="20">
        <v>31088.28</v>
      </c>
      <c r="E63" s="29">
        <v>43785.599999999999</v>
      </c>
      <c r="F63" s="37">
        <f t="shared" si="1"/>
        <v>12697.32</v>
      </c>
      <c r="G63" s="6">
        <v>39691.800000000003</v>
      </c>
    </row>
    <row r="64" spans="1:8" x14ac:dyDescent="0.25">
      <c r="A64" s="11" t="s">
        <v>130</v>
      </c>
      <c r="B64" t="s">
        <v>131</v>
      </c>
      <c r="C64" s="50">
        <v>900</v>
      </c>
      <c r="D64" s="20">
        <v>2200</v>
      </c>
      <c r="E64" s="29">
        <v>100</v>
      </c>
      <c r="F64" s="37">
        <f t="shared" si="1"/>
        <v>-2100</v>
      </c>
      <c r="G64" s="6">
        <v>1000</v>
      </c>
    </row>
    <row r="65" spans="1:8" x14ac:dyDescent="0.25">
      <c r="A65" s="11" t="s">
        <v>132</v>
      </c>
      <c r="B65" t="s">
        <v>133</v>
      </c>
      <c r="C65" s="50">
        <v>15211.48</v>
      </c>
      <c r="D65" s="20">
        <v>14280.8</v>
      </c>
      <c r="E65" s="29">
        <v>500</v>
      </c>
      <c r="F65" s="37">
        <f t="shared" si="1"/>
        <v>-13780.8</v>
      </c>
      <c r="G65" s="6">
        <v>4000</v>
      </c>
    </row>
    <row r="66" spans="1:8" x14ac:dyDescent="0.25">
      <c r="A66" s="11" t="s">
        <v>134</v>
      </c>
      <c r="B66" t="s">
        <v>135</v>
      </c>
      <c r="C66" s="50">
        <v>525</v>
      </c>
      <c r="D66" s="20">
        <v>595</v>
      </c>
      <c r="E66" s="29"/>
      <c r="F66" s="37">
        <f t="shared" si="1"/>
        <v>-595</v>
      </c>
      <c r="G66" s="6"/>
    </row>
    <row r="67" spans="1:8" x14ac:dyDescent="0.25">
      <c r="A67" s="11" t="s">
        <v>136</v>
      </c>
      <c r="B67" t="s">
        <v>137</v>
      </c>
      <c r="C67" s="50">
        <v>10473.549999999999</v>
      </c>
      <c r="D67" s="20">
        <v>7209.77</v>
      </c>
      <c r="E67" s="29">
        <v>12938.1</v>
      </c>
      <c r="F67" s="37">
        <f t="shared" si="1"/>
        <v>5728.33</v>
      </c>
      <c r="G67" s="6">
        <v>11000</v>
      </c>
    </row>
    <row r="68" spans="1:8" x14ac:dyDescent="0.25">
      <c r="A68" s="11" t="s">
        <v>138</v>
      </c>
      <c r="B68" t="s">
        <v>139</v>
      </c>
      <c r="C68" s="50">
        <v>587.05999999999995</v>
      </c>
      <c r="D68" s="20">
        <v>227.49</v>
      </c>
      <c r="E68" s="29"/>
      <c r="F68" s="37">
        <f t="shared" si="1"/>
        <v>-227.49</v>
      </c>
      <c r="G68" s="6"/>
    </row>
    <row r="69" spans="1:8" x14ac:dyDescent="0.25">
      <c r="A69" s="11" t="s">
        <v>140</v>
      </c>
      <c r="B69" t="s">
        <v>141</v>
      </c>
      <c r="C69" s="50">
        <v>1083</v>
      </c>
      <c r="D69" s="20">
        <v>198.75</v>
      </c>
      <c r="E69" s="29">
        <v>200.22</v>
      </c>
      <c r="F69" s="37">
        <f t="shared" si="1"/>
        <v>1.4699999999999989</v>
      </c>
      <c r="G69" s="6">
        <v>200</v>
      </c>
    </row>
    <row r="70" spans="1:8" x14ac:dyDescent="0.25">
      <c r="A70" s="11" t="s">
        <v>142</v>
      </c>
      <c r="B70" t="s">
        <v>143</v>
      </c>
      <c r="C70" s="50">
        <v>3419.55</v>
      </c>
      <c r="D70" s="20">
        <v>3636.98</v>
      </c>
      <c r="E70" s="29">
        <v>4169.09</v>
      </c>
      <c r="F70" s="37">
        <f t="shared" si="1"/>
        <v>532.11000000000013</v>
      </c>
      <c r="G70" s="6">
        <v>2000</v>
      </c>
      <c r="H70" s="70" t="s">
        <v>144</v>
      </c>
    </row>
    <row r="71" spans="1:8" x14ac:dyDescent="0.25">
      <c r="A71" s="11" t="s">
        <v>145</v>
      </c>
      <c r="B71" t="s">
        <v>146</v>
      </c>
      <c r="C71" s="50">
        <v>1431.44</v>
      </c>
      <c r="D71" s="20">
        <v>1214.8399999999999</v>
      </c>
      <c r="E71" s="29">
        <v>2940.77</v>
      </c>
      <c r="F71" s="37">
        <f t="shared" si="1"/>
        <v>1725.93</v>
      </c>
      <c r="G71" s="6">
        <v>1500</v>
      </c>
    </row>
    <row r="72" spans="1:8" x14ac:dyDescent="0.25">
      <c r="A72" s="11" t="s">
        <v>147</v>
      </c>
      <c r="B72" t="s">
        <v>148</v>
      </c>
      <c r="C72" s="50"/>
      <c r="D72" s="20">
        <v>76.33</v>
      </c>
      <c r="E72" s="29"/>
      <c r="F72" s="37">
        <f t="shared" si="1"/>
        <v>-76.33</v>
      </c>
      <c r="G72" s="6"/>
    </row>
    <row r="73" spans="1:8" x14ac:dyDescent="0.25">
      <c r="A73" s="11" t="s">
        <v>149</v>
      </c>
      <c r="B73" t="s">
        <v>150</v>
      </c>
      <c r="C73" s="50"/>
      <c r="D73" s="27">
        <v>2242.08</v>
      </c>
      <c r="E73" s="34">
        <v>202.1</v>
      </c>
      <c r="F73" s="37">
        <f t="shared" si="1"/>
        <v>-2039.98</v>
      </c>
      <c r="G73" s="6">
        <v>1000</v>
      </c>
    </row>
    <row r="74" spans="1:8" x14ac:dyDescent="0.25">
      <c r="A74" s="14" t="s">
        <v>151</v>
      </c>
      <c r="B74" s="43" t="s">
        <v>152</v>
      </c>
      <c r="C74" s="50"/>
      <c r="D74" s="13"/>
      <c r="E74" s="29">
        <v>39</v>
      </c>
      <c r="F74" s="37">
        <f t="shared" si="1"/>
        <v>39</v>
      </c>
      <c r="G74" s="6"/>
    </row>
    <row r="75" spans="1:8" x14ac:dyDescent="0.25">
      <c r="B75" s="15" t="s">
        <v>153</v>
      </c>
      <c r="C75" s="60">
        <f>SUM(C35:C74)</f>
        <v>259297.42</v>
      </c>
      <c r="D75" s="28">
        <f>SUM(D36:D74)</f>
        <v>260457.21999999994</v>
      </c>
      <c r="E75" s="36">
        <f>SUM(E35:E74)</f>
        <v>261120.60000000003</v>
      </c>
      <c r="F75" s="36"/>
      <c r="G75" s="16">
        <f>SUM(G35:G74)</f>
        <v>256827.03999999998</v>
      </c>
    </row>
    <row r="76" spans="1:8" x14ac:dyDescent="0.25">
      <c r="D76"/>
      <c r="E76"/>
      <c r="F76"/>
      <c r="G76"/>
    </row>
    <row r="77" spans="1:8" x14ac:dyDescent="0.25">
      <c r="D77"/>
      <c r="E77"/>
      <c r="F77"/>
      <c r="G77"/>
    </row>
    <row r="78" spans="1:8" x14ac:dyDescent="0.25">
      <c r="B78" s="17" t="s">
        <v>45</v>
      </c>
      <c r="C78" s="55">
        <f>C22</f>
        <v>593417.73</v>
      </c>
      <c r="D78" s="56">
        <f>D22</f>
        <v>556604.65999999992</v>
      </c>
      <c r="E78" s="57">
        <f>E22</f>
        <v>818274.92</v>
      </c>
      <c r="F78" s="38"/>
      <c r="G78" s="58">
        <f>G22</f>
        <v>517903</v>
      </c>
    </row>
    <row r="79" spans="1:8" x14ac:dyDescent="0.25">
      <c r="B79" s="17" t="s">
        <v>160</v>
      </c>
      <c r="C79" s="55">
        <f>C75+C34</f>
        <v>498289.33000000007</v>
      </c>
      <c r="D79" s="56">
        <f>D75+D34</f>
        <v>506390.42999999993</v>
      </c>
      <c r="E79" s="57">
        <f>E34+E75</f>
        <v>466750.06</v>
      </c>
      <c r="F79" s="39"/>
      <c r="G79" s="58">
        <f>SUM(G34:G74)</f>
        <v>465238.13999999996</v>
      </c>
    </row>
    <row r="80" spans="1:8" x14ac:dyDescent="0.25">
      <c r="B80" s="17" t="s">
        <v>154</v>
      </c>
      <c r="C80" s="54">
        <f>C78-C79</f>
        <v>95128.399999999907</v>
      </c>
      <c r="D80" s="41">
        <f t="shared" ref="D80" si="2">D78-D79</f>
        <v>50214.229999999981</v>
      </c>
      <c r="E80" s="40">
        <f>E78-E79</f>
        <v>351524.86000000004</v>
      </c>
      <c r="F80" s="38"/>
      <c r="G80" s="59">
        <f>G78-G79</f>
        <v>52664.860000000044</v>
      </c>
    </row>
    <row r="81" spans="1:7" x14ac:dyDescent="0.25">
      <c r="A81" s="12"/>
      <c r="B81" s="18"/>
      <c r="C81" s="65" t="s">
        <v>157</v>
      </c>
      <c r="D81" s="66" t="s">
        <v>3</v>
      </c>
      <c r="E81" s="66" t="s">
        <v>155</v>
      </c>
      <c r="F81" s="66" t="s">
        <v>156</v>
      </c>
      <c r="G81" s="66" t="s">
        <v>4</v>
      </c>
    </row>
  </sheetData>
  <mergeCells count="2">
    <mergeCell ref="A1:B1"/>
    <mergeCell ref="A2:B2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0CE2E-C406-4E40-9288-572179F323CB}">
  <dimension ref="A1:G85"/>
  <sheetViews>
    <sheetView tabSelected="1" topLeftCell="A46" workbookViewId="0">
      <selection activeCell="C79" sqref="C79"/>
    </sheetView>
  </sheetViews>
  <sheetFormatPr defaultRowHeight="15" x14ac:dyDescent="0.25"/>
  <cols>
    <col min="1" max="1" width="5.5703125" customWidth="1"/>
    <col min="2" max="2" width="41.5703125" customWidth="1"/>
    <col min="3" max="3" width="14.140625" customWidth="1"/>
    <col min="4" max="6" width="12.7109375" style="2" customWidth="1"/>
    <col min="7" max="7" width="13" style="2" customWidth="1"/>
  </cols>
  <sheetData>
    <row r="1" spans="1:7" ht="18.75" x14ac:dyDescent="0.3">
      <c r="A1" s="91" t="s">
        <v>0</v>
      </c>
      <c r="B1" s="91"/>
      <c r="C1" s="1"/>
    </row>
    <row r="2" spans="1:7" ht="18.75" x14ac:dyDescent="0.3">
      <c r="A2" s="92" t="s">
        <v>162</v>
      </c>
      <c r="B2" s="92"/>
      <c r="C2" s="3"/>
    </row>
    <row r="3" spans="1:7" x14ac:dyDescent="0.25">
      <c r="A3" s="4"/>
      <c r="B3" s="4"/>
      <c r="C3" s="4"/>
      <c r="D3" s="61"/>
      <c r="E3" s="61"/>
      <c r="F3" s="61"/>
      <c r="G3" s="68"/>
    </row>
    <row r="4" spans="1:7" ht="30" x14ac:dyDescent="0.25">
      <c r="A4" s="5" t="s">
        <v>1</v>
      </c>
      <c r="B4" s="5" t="s">
        <v>2</v>
      </c>
      <c r="C4" s="87" t="s">
        <v>169</v>
      </c>
      <c r="D4" s="88" t="s">
        <v>170</v>
      </c>
      <c r="E4" s="89" t="s">
        <v>171</v>
      </c>
      <c r="F4" s="67" t="s">
        <v>172</v>
      </c>
      <c r="G4" s="90" t="s">
        <v>173</v>
      </c>
    </row>
    <row r="5" spans="1:7" x14ac:dyDescent="0.25">
      <c r="A5" s="46" t="s">
        <v>5</v>
      </c>
      <c r="B5" s="47" t="s">
        <v>6</v>
      </c>
      <c r="C5" s="73">
        <v>301678.93</v>
      </c>
      <c r="D5" s="76">
        <v>315679.52</v>
      </c>
      <c r="E5" s="32">
        <v>379840</v>
      </c>
      <c r="F5" s="37">
        <f>E5-D5</f>
        <v>64160.479999999981</v>
      </c>
      <c r="G5" s="6">
        <v>380000</v>
      </c>
    </row>
    <row r="6" spans="1:7" x14ac:dyDescent="0.25">
      <c r="A6" s="46" t="s">
        <v>8</v>
      </c>
      <c r="B6" s="47" t="s">
        <v>9</v>
      </c>
      <c r="C6" s="73">
        <v>2768</v>
      </c>
      <c r="D6" s="76">
        <v>575</v>
      </c>
      <c r="E6" s="32">
        <v>5861</v>
      </c>
      <c r="F6" s="37">
        <f t="shared" ref="F6:F19" si="0">E6-D6</f>
        <v>5286</v>
      </c>
      <c r="G6" s="6">
        <v>6000</v>
      </c>
    </row>
    <row r="7" spans="1:7" x14ac:dyDescent="0.25">
      <c r="A7" s="46" t="s">
        <v>10</v>
      </c>
      <c r="B7" s="47" t="s">
        <v>11</v>
      </c>
      <c r="C7" s="72">
        <v>3763.47</v>
      </c>
      <c r="D7" s="13">
        <v>14002.23</v>
      </c>
      <c r="E7" s="29">
        <v>16463</v>
      </c>
      <c r="F7" s="37">
        <f t="shared" si="0"/>
        <v>2460.7700000000004</v>
      </c>
      <c r="G7" s="6">
        <v>14207</v>
      </c>
    </row>
    <row r="8" spans="1:7" x14ac:dyDescent="0.25">
      <c r="A8" s="46" t="s">
        <v>12</v>
      </c>
      <c r="B8" s="47" t="s">
        <v>13</v>
      </c>
      <c r="C8" s="72">
        <v>50972.55</v>
      </c>
      <c r="D8" s="13">
        <v>6582.61</v>
      </c>
      <c r="E8" s="29">
        <v>10428</v>
      </c>
      <c r="F8" s="37">
        <f t="shared" si="0"/>
        <v>3845.3900000000003</v>
      </c>
      <c r="G8" s="6">
        <v>11000</v>
      </c>
    </row>
    <row r="9" spans="1:7" x14ac:dyDescent="0.25">
      <c r="A9" s="46" t="s">
        <v>15</v>
      </c>
      <c r="B9" s="47" t="s">
        <v>16</v>
      </c>
      <c r="C9" s="72">
        <v>36092.370000000003</v>
      </c>
      <c r="D9" s="13">
        <v>16476</v>
      </c>
      <c r="E9" s="29">
        <v>28430</v>
      </c>
      <c r="F9" s="37">
        <f t="shared" si="0"/>
        <v>11954</v>
      </c>
      <c r="G9" s="6">
        <v>10000</v>
      </c>
    </row>
    <row r="10" spans="1:7" x14ac:dyDescent="0.25">
      <c r="A10" s="46" t="s">
        <v>17</v>
      </c>
      <c r="B10" s="47" t="s">
        <v>18</v>
      </c>
      <c r="C10" s="72">
        <v>715</v>
      </c>
      <c r="D10" s="13">
        <v>250</v>
      </c>
      <c r="E10" s="29">
        <v>425</v>
      </c>
      <c r="F10" s="37">
        <f t="shared" si="0"/>
        <v>175</v>
      </c>
      <c r="G10" s="6">
        <v>400</v>
      </c>
    </row>
    <row r="11" spans="1:7" x14ac:dyDescent="0.25">
      <c r="A11" s="46" t="s">
        <v>19</v>
      </c>
      <c r="B11" s="47" t="s">
        <v>20</v>
      </c>
      <c r="C11" s="72">
        <v>5900.5</v>
      </c>
      <c r="D11" s="13">
        <v>3091</v>
      </c>
      <c r="E11" s="29">
        <v>7461</v>
      </c>
      <c r="F11" s="37">
        <f t="shared" si="0"/>
        <v>4370</v>
      </c>
      <c r="G11" s="6">
        <v>7000</v>
      </c>
    </row>
    <row r="12" spans="1:7" x14ac:dyDescent="0.25">
      <c r="A12" s="46" t="s">
        <v>22</v>
      </c>
      <c r="B12" s="47" t="s">
        <v>23</v>
      </c>
      <c r="C12" s="72">
        <v>3914.76</v>
      </c>
      <c r="D12" s="13">
        <v>4742.28</v>
      </c>
      <c r="E12" s="29">
        <v>1495</v>
      </c>
      <c r="F12" s="37">
        <f t="shared" si="0"/>
        <v>-3247.2799999999997</v>
      </c>
      <c r="G12" s="6">
        <v>1500</v>
      </c>
    </row>
    <row r="13" spans="1:7" x14ac:dyDescent="0.25">
      <c r="A13" s="46" t="s">
        <v>26</v>
      </c>
      <c r="B13" s="47" t="s">
        <v>27</v>
      </c>
      <c r="C13" s="72">
        <v>10130</v>
      </c>
      <c r="D13" s="13">
        <v>4654</v>
      </c>
      <c r="E13" s="29">
        <v>6325</v>
      </c>
      <c r="F13" s="37">
        <f t="shared" si="0"/>
        <v>1671</v>
      </c>
      <c r="G13" s="6">
        <v>6000</v>
      </c>
    </row>
    <row r="14" spans="1:7" x14ac:dyDescent="0.25">
      <c r="A14" s="46" t="s">
        <v>28</v>
      </c>
      <c r="B14" s="47" t="s">
        <v>29</v>
      </c>
      <c r="C14" s="72">
        <v>7872</v>
      </c>
      <c r="D14" s="13">
        <v>5286.5</v>
      </c>
      <c r="E14" s="29">
        <v>11233</v>
      </c>
      <c r="F14" s="37">
        <f t="shared" si="0"/>
        <v>5946.5</v>
      </c>
      <c r="G14" s="6">
        <v>8000</v>
      </c>
    </row>
    <row r="15" spans="1:7" x14ac:dyDescent="0.25">
      <c r="A15" s="46" t="s">
        <v>30</v>
      </c>
      <c r="B15" s="47" t="s">
        <v>31</v>
      </c>
      <c r="C15" s="72">
        <v>2975</v>
      </c>
      <c r="D15" s="13">
        <v>2450</v>
      </c>
      <c r="E15" s="29">
        <v>4310</v>
      </c>
      <c r="F15" s="37">
        <f t="shared" si="0"/>
        <v>1860</v>
      </c>
      <c r="G15" s="6">
        <v>4000</v>
      </c>
    </row>
    <row r="16" spans="1:7" x14ac:dyDescent="0.25">
      <c r="A16" s="46" t="s">
        <v>32</v>
      </c>
      <c r="B16" s="47" t="s">
        <v>33</v>
      </c>
      <c r="C16" s="72">
        <v>500</v>
      </c>
      <c r="D16" s="13">
        <v>37031.78</v>
      </c>
      <c r="E16" s="29">
        <v>13600</v>
      </c>
      <c r="F16" s="37">
        <f t="shared" si="0"/>
        <v>-23431.78</v>
      </c>
      <c r="G16" s="6">
        <v>14000</v>
      </c>
    </row>
    <row r="17" spans="1:7" x14ac:dyDescent="0.25">
      <c r="A17" s="46" t="s">
        <v>35</v>
      </c>
      <c r="B17" s="47" t="s">
        <v>36</v>
      </c>
      <c r="C17" s="72">
        <v>30200</v>
      </c>
      <c r="D17" s="13">
        <v>39050</v>
      </c>
      <c r="E17" s="29">
        <v>44809</v>
      </c>
      <c r="F17" s="37">
        <f t="shared" si="0"/>
        <v>5759</v>
      </c>
      <c r="G17" s="6">
        <v>45000</v>
      </c>
    </row>
    <row r="18" spans="1:7" x14ac:dyDescent="0.25">
      <c r="A18" s="46" t="s">
        <v>38</v>
      </c>
      <c r="B18" s="47" t="s">
        <v>39</v>
      </c>
      <c r="C18" s="72">
        <v>17210</v>
      </c>
      <c r="D18" s="13">
        <v>7500</v>
      </c>
      <c r="E18" s="29">
        <v>4000</v>
      </c>
      <c r="F18" s="37">
        <f t="shared" si="0"/>
        <v>-3500</v>
      </c>
      <c r="G18" s="6">
        <v>5000</v>
      </c>
    </row>
    <row r="19" spans="1:7" x14ac:dyDescent="0.25">
      <c r="A19" s="46" t="s">
        <v>41</v>
      </c>
      <c r="B19" s="47" t="s">
        <v>42</v>
      </c>
      <c r="C19" s="72">
        <v>81895.02</v>
      </c>
      <c r="D19" s="13">
        <v>116404</v>
      </c>
      <c r="E19" s="29">
        <v>87045</v>
      </c>
      <c r="F19" s="37">
        <f t="shared" si="0"/>
        <v>-29359</v>
      </c>
      <c r="G19" s="6">
        <v>87000</v>
      </c>
    </row>
    <row r="20" spans="1:7" x14ac:dyDescent="0.25">
      <c r="A20" s="80"/>
      <c r="B20" s="81" t="s">
        <v>45</v>
      </c>
      <c r="C20" s="82">
        <f>SUM(C5:C19)</f>
        <v>556587.6</v>
      </c>
      <c r="D20" s="82">
        <f>SUM(D5:D19)</f>
        <v>573774.92000000004</v>
      </c>
      <c r="E20" s="82">
        <f>SUM(E5:E19)</f>
        <v>621725</v>
      </c>
      <c r="F20" s="82">
        <f>SUM(F5:F19)</f>
        <v>47950.079999999987</v>
      </c>
      <c r="G20" s="83">
        <f>SUM(G5:G19)</f>
        <v>599107</v>
      </c>
    </row>
    <row r="21" spans="1:7" x14ac:dyDescent="0.25">
      <c r="A21" s="46" t="s">
        <v>46</v>
      </c>
      <c r="B21" s="48" t="s">
        <v>47</v>
      </c>
      <c r="C21" s="71">
        <v>36937.440000000002</v>
      </c>
      <c r="D21" s="53">
        <v>37047.519999999997</v>
      </c>
      <c r="E21" s="34">
        <v>38938</v>
      </c>
      <c r="F21" s="37">
        <f t="shared" ref="F21:F78" si="1">E21-D21</f>
        <v>1890.4800000000032</v>
      </c>
      <c r="G21" s="6">
        <v>38937.75</v>
      </c>
    </row>
    <row r="22" spans="1:7" x14ac:dyDescent="0.25">
      <c r="A22" s="46" t="s">
        <v>48</v>
      </c>
      <c r="B22" s="47" t="s">
        <v>49</v>
      </c>
      <c r="C22" s="50">
        <v>40509.35</v>
      </c>
      <c r="D22" s="77">
        <v>43402.38</v>
      </c>
      <c r="E22" s="31">
        <v>45491</v>
      </c>
      <c r="F22" s="37">
        <f t="shared" si="1"/>
        <v>2088.6200000000026</v>
      </c>
      <c r="G22" s="6">
        <v>45000</v>
      </c>
    </row>
    <row r="23" spans="1:7" x14ac:dyDescent="0.25">
      <c r="A23" s="46" t="s">
        <v>50</v>
      </c>
      <c r="B23" s="47" t="s">
        <v>51</v>
      </c>
      <c r="C23" s="50">
        <v>7009.47</v>
      </c>
      <c r="D23" s="77">
        <v>6749.86</v>
      </c>
      <c r="E23" s="31">
        <v>6577</v>
      </c>
      <c r="F23" s="37">
        <f t="shared" si="1"/>
        <v>-172.85999999999967</v>
      </c>
      <c r="G23" s="6">
        <v>6749.86</v>
      </c>
    </row>
    <row r="24" spans="1:7" x14ac:dyDescent="0.25">
      <c r="A24" s="46" t="s">
        <v>52</v>
      </c>
      <c r="B24" s="47" t="s">
        <v>53</v>
      </c>
      <c r="C24" s="50">
        <v>110057.3</v>
      </c>
      <c r="D24" s="77">
        <v>66576.86</v>
      </c>
      <c r="E24" s="31">
        <v>65000</v>
      </c>
      <c r="F24" s="37">
        <f t="shared" si="1"/>
        <v>-1576.8600000000006</v>
      </c>
      <c r="G24" s="6">
        <v>65000</v>
      </c>
    </row>
    <row r="25" spans="1:7" x14ac:dyDescent="0.25">
      <c r="A25" s="46" t="s">
        <v>54</v>
      </c>
      <c r="B25" s="47" t="s">
        <v>55</v>
      </c>
      <c r="C25" s="50">
        <v>26054.78</v>
      </c>
      <c r="D25" s="77">
        <v>28331.68</v>
      </c>
      <c r="E25" s="31">
        <v>32627</v>
      </c>
      <c r="F25" s="37">
        <f t="shared" si="1"/>
        <v>4295.32</v>
      </c>
      <c r="G25" s="6">
        <v>37200</v>
      </c>
    </row>
    <row r="26" spans="1:7" x14ac:dyDescent="0.25">
      <c r="A26" s="46" t="s">
        <v>56</v>
      </c>
      <c r="B26" s="47" t="s">
        <v>57</v>
      </c>
      <c r="C26" s="50">
        <v>10343.52</v>
      </c>
      <c r="D26" s="77">
        <v>11422.74</v>
      </c>
      <c r="E26" s="31">
        <v>6487</v>
      </c>
      <c r="F26" s="37">
        <f t="shared" si="1"/>
        <v>-4935.74</v>
      </c>
      <c r="G26" s="6">
        <v>6614</v>
      </c>
    </row>
    <row r="27" spans="1:7" x14ac:dyDescent="0.25">
      <c r="A27" s="46">
        <v>5132</v>
      </c>
      <c r="B27" s="47" t="s">
        <v>58</v>
      </c>
      <c r="C27" s="50"/>
      <c r="D27" s="77">
        <v>1687.5</v>
      </c>
      <c r="E27" s="31">
        <v>4550</v>
      </c>
      <c r="F27" s="37">
        <f t="shared" si="1"/>
        <v>2862.5</v>
      </c>
      <c r="G27" s="6">
        <v>5000</v>
      </c>
    </row>
    <row r="28" spans="1:7" x14ac:dyDescent="0.25">
      <c r="A28" s="46" t="s">
        <v>59</v>
      </c>
      <c r="B28" s="47" t="s">
        <v>60</v>
      </c>
      <c r="C28" s="50">
        <v>3291.74</v>
      </c>
      <c r="D28" s="77">
        <v>1772.35</v>
      </c>
      <c r="E28" s="31"/>
      <c r="F28" s="37">
        <f t="shared" si="1"/>
        <v>-1772.35</v>
      </c>
      <c r="G28" s="6">
        <v>2000</v>
      </c>
    </row>
    <row r="29" spans="1:7" x14ac:dyDescent="0.25">
      <c r="A29" s="46" t="s">
        <v>61</v>
      </c>
      <c r="B29" s="47" t="s">
        <v>62</v>
      </c>
      <c r="C29" s="50">
        <v>3068.36</v>
      </c>
      <c r="D29" s="77">
        <v>3187.65</v>
      </c>
      <c r="E29" s="31">
        <v>3338</v>
      </c>
      <c r="F29" s="37">
        <f t="shared" si="1"/>
        <v>150.34999999999991</v>
      </c>
      <c r="G29" s="6">
        <v>3400</v>
      </c>
    </row>
    <row r="30" spans="1:7" x14ac:dyDescent="0.25">
      <c r="A30" s="46" t="s">
        <v>63</v>
      </c>
      <c r="B30" s="47" t="s">
        <v>64</v>
      </c>
      <c r="C30" s="50">
        <v>536.29</v>
      </c>
      <c r="D30" s="77">
        <v>516.52</v>
      </c>
      <c r="E30" s="31">
        <v>503</v>
      </c>
      <c r="F30" s="37">
        <f t="shared" si="1"/>
        <v>-13.519999999999982</v>
      </c>
      <c r="G30" s="6">
        <v>500</v>
      </c>
    </row>
    <row r="31" spans="1:7" x14ac:dyDescent="0.25">
      <c r="A31" s="46" t="s">
        <v>65</v>
      </c>
      <c r="B31" s="47" t="s">
        <v>66</v>
      </c>
      <c r="C31" s="50">
        <v>8124.96</v>
      </c>
      <c r="D31" s="77">
        <v>4934.3999999999996</v>
      </c>
      <c r="E31" s="31">
        <v>4394</v>
      </c>
      <c r="F31" s="37">
        <f t="shared" si="1"/>
        <v>-540.39999999999964</v>
      </c>
      <c r="G31" s="6">
        <v>4400</v>
      </c>
    </row>
    <row r="32" spans="1:7" x14ac:dyDescent="0.25">
      <c r="A32" s="85"/>
      <c r="B32" s="86" t="s">
        <v>67</v>
      </c>
      <c r="C32" s="84">
        <f>SUM(C21:C31)</f>
        <v>245933.20999999996</v>
      </c>
      <c r="D32" s="84">
        <f>SUM(D21:D31)</f>
        <v>205629.45999999996</v>
      </c>
      <c r="E32" s="84">
        <f>SUM(E21:E31)</f>
        <v>207905</v>
      </c>
      <c r="F32" s="84">
        <f>SUM(F21:F31)</f>
        <v>2275.5400000000059</v>
      </c>
      <c r="G32" s="84">
        <f>SUM(G21:G31)</f>
        <v>214801.61</v>
      </c>
    </row>
    <row r="33" spans="1:7" x14ac:dyDescent="0.25">
      <c r="A33" s="11" t="s">
        <v>68</v>
      </c>
      <c r="B33" t="s">
        <v>69</v>
      </c>
      <c r="C33" s="74">
        <v>11808.85</v>
      </c>
      <c r="D33" s="78">
        <v>12912.92</v>
      </c>
      <c r="E33" s="35">
        <v>7636</v>
      </c>
      <c r="F33" s="37">
        <f t="shared" si="1"/>
        <v>-5276.92</v>
      </c>
      <c r="G33" s="6">
        <v>8000</v>
      </c>
    </row>
    <row r="34" spans="1:7" x14ac:dyDescent="0.25">
      <c r="A34" s="11" t="s">
        <v>70</v>
      </c>
      <c r="B34" t="s">
        <v>71</v>
      </c>
      <c r="C34" s="72">
        <v>5013.79</v>
      </c>
      <c r="D34" s="13">
        <v>3659.66</v>
      </c>
      <c r="E34" s="29">
        <v>7616</v>
      </c>
      <c r="F34" s="37">
        <f t="shared" si="1"/>
        <v>3956.34</v>
      </c>
      <c r="G34" s="6">
        <v>8000</v>
      </c>
    </row>
    <row r="35" spans="1:7" x14ac:dyDescent="0.25">
      <c r="A35" s="11" t="s">
        <v>72</v>
      </c>
      <c r="B35" t="s">
        <v>73</v>
      </c>
      <c r="C35" s="72">
        <v>5611.8</v>
      </c>
      <c r="D35" s="13">
        <v>2724.48</v>
      </c>
      <c r="E35" s="29">
        <v>5394</v>
      </c>
      <c r="F35" s="37">
        <f t="shared" si="1"/>
        <v>2669.52</v>
      </c>
      <c r="G35" s="6">
        <v>5000</v>
      </c>
    </row>
    <row r="36" spans="1:7" x14ac:dyDescent="0.25">
      <c r="A36" s="11" t="s">
        <v>74</v>
      </c>
      <c r="B36" t="s">
        <v>75</v>
      </c>
      <c r="C36" s="72">
        <v>1237.47</v>
      </c>
      <c r="D36" s="13">
        <v>608.91</v>
      </c>
      <c r="E36" s="29">
        <v>621</v>
      </c>
      <c r="F36" s="37">
        <f t="shared" si="1"/>
        <v>12.090000000000032</v>
      </c>
      <c r="G36" s="6">
        <v>650</v>
      </c>
    </row>
    <row r="37" spans="1:7" x14ac:dyDescent="0.25">
      <c r="A37" s="11" t="s">
        <v>76</v>
      </c>
      <c r="B37" t="s">
        <v>77</v>
      </c>
      <c r="C37" s="72">
        <v>1695.38</v>
      </c>
      <c r="D37" s="13">
        <v>38.5</v>
      </c>
      <c r="E37" s="29">
        <v>0</v>
      </c>
      <c r="F37" s="37">
        <f t="shared" si="1"/>
        <v>-38.5</v>
      </c>
      <c r="G37" s="6">
        <v>0</v>
      </c>
    </row>
    <row r="38" spans="1:7" x14ac:dyDescent="0.25">
      <c r="A38" s="11">
        <v>5205</v>
      </c>
      <c r="B38" t="s">
        <v>78</v>
      </c>
      <c r="C38" s="72">
        <v>93.35</v>
      </c>
      <c r="D38" s="13">
        <v>40.29</v>
      </c>
      <c r="E38" s="29"/>
      <c r="F38" s="37">
        <f t="shared" si="1"/>
        <v>-40.29</v>
      </c>
      <c r="G38" s="6">
        <v>0</v>
      </c>
    </row>
    <row r="39" spans="1:7" x14ac:dyDescent="0.25">
      <c r="A39" s="11" t="s">
        <v>79</v>
      </c>
      <c r="B39" t="s">
        <v>80</v>
      </c>
      <c r="C39" s="72">
        <v>7320.4</v>
      </c>
      <c r="D39" s="13">
        <v>1136.24</v>
      </c>
      <c r="E39" s="29">
        <v>1389</v>
      </c>
      <c r="F39" s="37">
        <f t="shared" si="1"/>
        <v>252.76</v>
      </c>
      <c r="G39" s="6">
        <v>1400</v>
      </c>
    </row>
    <row r="40" spans="1:7" x14ac:dyDescent="0.25">
      <c r="A40" s="11" t="s">
        <v>81</v>
      </c>
      <c r="B40" t="s">
        <v>82</v>
      </c>
      <c r="C40" s="72">
        <v>25221.24</v>
      </c>
      <c r="D40" s="13">
        <v>23586.07</v>
      </c>
      <c r="E40" s="29">
        <v>15621</v>
      </c>
      <c r="F40" s="37">
        <f t="shared" si="1"/>
        <v>-7965.07</v>
      </c>
      <c r="G40" s="6">
        <v>18000</v>
      </c>
    </row>
    <row r="41" spans="1:7" x14ac:dyDescent="0.25">
      <c r="A41" s="11" t="s">
        <v>83</v>
      </c>
      <c r="B41" t="s">
        <v>84</v>
      </c>
      <c r="C41" s="72">
        <v>3370.6</v>
      </c>
      <c r="D41" s="13">
        <v>1342.88</v>
      </c>
      <c r="E41" s="29">
        <v>5139</v>
      </c>
      <c r="F41" s="37">
        <f t="shared" si="1"/>
        <v>3796.12</v>
      </c>
      <c r="G41" s="6">
        <v>4000</v>
      </c>
    </row>
    <row r="42" spans="1:7" x14ac:dyDescent="0.25">
      <c r="A42" s="11" t="s">
        <v>85</v>
      </c>
      <c r="B42" t="s">
        <v>86</v>
      </c>
      <c r="C42" s="72">
        <v>1176.19</v>
      </c>
      <c r="D42" s="13">
        <v>393.62</v>
      </c>
      <c r="E42" s="29">
        <v>482</v>
      </c>
      <c r="F42" s="37">
        <f t="shared" si="1"/>
        <v>88.38</v>
      </c>
      <c r="G42" s="6">
        <v>500</v>
      </c>
    </row>
    <row r="43" spans="1:7" x14ac:dyDescent="0.25">
      <c r="A43" s="11" t="s">
        <v>87</v>
      </c>
      <c r="B43" t="s">
        <v>88</v>
      </c>
      <c r="C43" s="72">
        <v>10933.75</v>
      </c>
      <c r="D43" s="13">
        <v>2986.05</v>
      </c>
      <c r="E43" s="29">
        <v>3637</v>
      </c>
      <c r="F43" s="37">
        <f t="shared" si="1"/>
        <v>650.94999999999982</v>
      </c>
      <c r="G43" s="6">
        <v>4000</v>
      </c>
    </row>
    <row r="44" spans="1:7" x14ac:dyDescent="0.25">
      <c r="A44" s="11">
        <v>5305.02</v>
      </c>
      <c r="B44" t="s">
        <v>163</v>
      </c>
      <c r="C44" s="72"/>
      <c r="D44" s="13"/>
      <c r="E44" s="29">
        <v>1813</v>
      </c>
      <c r="F44" s="37"/>
      <c r="G44" s="6">
        <v>2000</v>
      </c>
    </row>
    <row r="45" spans="1:7" x14ac:dyDescent="0.25">
      <c r="A45" s="11" t="s">
        <v>89</v>
      </c>
      <c r="B45" t="s">
        <v>90</v>
      </c>
      <c r="C45" s="72">
        <v>11887.5</v>
      </c>
      <c r="D45" s="13">
        <v>12175</v>
      </c>
      <c r="E45" s="29">
        <v>7600</v>
      </c>
      <c r="F45" s="37">
        <f t="shared" si="1"/>
        <v>-4575</v>
      </c>
      <c r="G45" s="6">
        <v>8000</v>
      </c>
    </row>
    <row r="46" spans="1:7" x14ac:dyDescent="0.25">
      <c r="A46" s="11" t="s">
        <v>91</v>
      </c>
      <c r="B46" t="s">
        <v>92</v>
      </c>
      <c r="C46" s="72">
        <v>468</v>
      </c>
      <c r="D46" s="13">
        <v>282</v>
      </c>
      <c r="E46" s="29">
        <v>0</v>
      </c>
      <c r="F46" s="37">
        <f t="shared" si="1"/>
        <v>-282</v>
      </c>
      <c r="G46" s="6">
        <v>0</v>
      </c>
    </row>
    <row r="47" spans="1:7" x14ac:dyDescent="0.25">
      <c r="A47" s="11" t="s">
        <v>93</v>
      </c>
      <c r="B47" t="s">
        <v>94</v>
      </c>
      <c r="C47" s="75">
        <v>2645</v>
      </c>
      <c r="D47" s="79">
        <v>2440</v>
      </c>
      <c r="E47" s="30">
        <v>853</v>
      </c>
      <c r="F47" s="37">
        <f t="shared" si="1"/>
        <v>-1587</v>
      </c>
      <c r="G47" s="6">
        <v>1200</v>
      </c>
    </row>
    <row r="48" spans="1:7" x14ac:dyDescent="0.25">
      <c r="A48" s="11" t="s">
        <v>95</v>
      </c>
      <c r="B48" t="s">
        <v>96</v>
      </c>
      <c r="C48" s="72">
        <v>6631.32</v>
      </c>
      <c r="D48" s="13">
        <v>13550.78</v>
      </c>
      <c r="E48" s="29">
        <v>14870</v>
      </c>
      <c r="F48" s="37">
        <f t="shared" si="1"/>
        <v>1319.2199999999993</v>
      </c>
      <c r="G48" s="6">
        <v>15000</v>
      </c>
    </row>
    <row r="49" spans="1:7" x14ac:dyDescent="0.25">
      <c r="A49" s="11" t="s">
        <v>97</v>
      </c>
      <c r="B49" t="s">
        <v>98</v>
      </c>
      <c r="C49" s="72">
        <v>2558.62</v>
      </c>
      <c r="D49" s="13">
        <v>3324.6</v>
      </c>
      <c r="E49" s="29">
        <v>3527</v>
      </c>
      <c r="F49" s="37">
        <f t="shared" si="1"/>
        <v>202.40000000000009</v>
      </c>
      <c r="G49" s="6">
        <v>3600</v>
      </c>
    </row>
    <row r="50" spans="1:7" x14ac:dyDescent="0.25">
      <c r="A50" s="11" t="s">
        <v>100</v>
      </c>
      <c r="B50" t="s">
        <v>101</v>
      </c>
      <c r="C50" s="72">
        <v>9951.6200000000008</v>
      </c>
      <c r="D50" s="13">
        <v>12301.07</v>
      </c>
      <c r="E50" s="29">
        <v>9361</v>
      </c>
      <c r="F50" s="37">
        <f t="shared" si="1"/>
        <v>-2940.0699999999997</v>
      </c>
      <c r="G50" s="6">
        <v>9500</v>
      </c>
    </row>
    <row r="51" spans="1:7" x14ac:dyDescent="0.25">
      <c r="A51" s="11" t="s">
        <v>102</v>
      </c>
      <c r="B51" t="s">
        <v>103</v>
      </c>
      <c r="C51" s="72">
        <v>14468.61</v>
      </c>
      <c r="D51" s="13">
        <v>11918.79</v>
      </c>
      <c r="E51" s="29">
        <v>17863</v>
      </c>
      <c r="F51" s="37">
        <f t="shared" si="1"/>
        <v>5944.2099999999991</v>
      </c>
      <c r="G51" s="6">
        <v>18000</v>
      </c>
    </row>
    <row r="52" spans="1:7" x14ac:dyDescent="0.25">
      <c r="A52" s="11" t="s">
        <v>104</v>
      </c>
      <c r="B52" t="s">
        <v>105</v>
      </c>
      <c r="C52" s="72">
        <v>3596.7</v>
      </c>
      <c r="D52" s="13">
        <v>3242.16</v>
      </c>
      <c r="E52" s="29">
        <v>2455</v>
      </c>
      <c r="F52" s="37">
        <f t="shared" si="1"/>
        <v>-787.15999999999985</v>
      </c>
      <c r="G52" s="6">
        <v>2500</v>
      </c>
    </row>
    <row r="53" spans="1:7" x14ac:dyDescent="0.25">
      <c r="A53" s="11">
        <v>5405</v>
      </c>
      <c r="B53" t="s">
        <v>164</v>
      </c>
      <c r="C53" s="72"/>
      <c r="D53" s="13"/>
      <c r="E53" s="29">
        <v>2545</v>
      </c>
      <c r="F53" s="37"/>
      <c r="G53" s="6">
        <v>2500</v>
      </c>
    </row>
    <row r="54" spans="1:7" x14ac:dyDescent="0.25">
      <c r="A54" s="11" t="s">
        <v>107</v>
      </c>
      <c r="B54" t="s">
        <v>108</v>
      </c>
      <c r="C54" s="72">
        <v>9955.36</v>
      </c>
      <c r="D54" s="13">
        <v>8847.0300000000007</v>
      </c>
      <c r="E54" s="29">
        <v>6406</v>
      </c>
      <c r="F54" s="37">
        <f t="shared" si="1"/>
        <v>-2441.0300000000007</v>
      </c>
      <c r="G54" s="6">
        <v>6500</v>
      </c>
    </row>
    <row r="55" spans="1:7" x14ac:dyDescent="0.25">
      <c r="A55" s="11" t="s">
        <v>109</v>
      </c>
      <c r="B55" t="s">
        <v>110</v>
      </c>
      <c r="C55" s="72">
        <v>848.71</v>
      </c>
      <c r="D55" s="13">
        <v>431.75</v>
      </c>
      <c r="E55" s="29">
        <v>596</v>
      </c>
      <c r="F55" s="37">
        <f t="shared" si="1"/>
        <v>164.25</v>
      </c>
      <c r="G55" s="6">
        <v>600</v>
      </c>
    </row>
    <row r="56" spans="1:7" x14ac:dyDescent="0.25">
      <c r="A56" s="11" t="s">
        <v>112</v>
      </c>
      <c r="B56" t="s">
        <v>113</v>
      </c>
      <c r="C56" s="72">
        <v>23544.959999999999</v>
      </c>
      <c r="D56" s="13">
        <v>23132.82</v>
      </c>
      <c r="E56" s="29">
        <v>26673</v>
      </c>
      <c r="F56" s="37">
        <f t="shared" si="1"/>
        <v>3540.1800000000003</v>
      </c>
      <c r="G56" s="6">
        <v>27465.24</v>
      </c>
    </row>
    <row r="57" spans="1:7" x14ac:dyDescent="0.25">
      <c r="A57" s="11" t="s">
        <v>114</v>
      </c>
      <c r="B57" t="s">
        <v>115</v>
      </c>
      <c r="C57" s="72">
        <v>1576.87</v>
      </c>
      <c r="D57" s="13">
        <v>2396.88</v>
      </c>
      <c r="E57" s="29">
        <v>2252</v>
      </c>
      <c r="F57" s="37">
        <f t="shared" si="1"/>
        <v>-144.88000000000011</v>
      </c>
      <c r="G57" s="6">
        <v>2000</v>
      </c>
    </row>
    <row r="58" spans="1:7" x14ac:dyDescent="0.25">
      <c r="A58" s="11" t="s">
        <v>116</v>
      </c>
      <c r="B58" t="s">
        <v>117</v>
      </c>
      <c r="C58" s="72">
        <v>2155.15</v>
      </c>
      <c r="D58" s="13">
        <v>464.56</v>
      </c>
      <c r="E58" s="29">
        <v>183</v>
      </c>
      <c r="F58" s="37">
        <f t="shared" si="1"/>
        <v>-281.56</v>
      </c>
      <c r="G58" s="6">
        <v>250</v>
      </c>
    </row>
    <row r="59" spans="1:7" x14ac:dyDescent="0.25">
      <c r="A59" s="11" t="s">
        <v>118</v>
      </c>
      <c r="B59" t="s">
        <v>119</v>
      </c>
      <c r="C59" s="72">
        <v>1802.4</v>
      </c>
      <c r="D59" s="13"/>
      <c r="E59" s="29"/>
      <c r="F59" s="37">
        <f t="shared" si="1"/>
        <v>0</v>
      </c>
      <c r="G59" s="6">
        <v>0</v>
      </c>
    </row>
    <row r="60" spans="1:7" x14ac:dyDescent="0.25">
      <c r="A60" s="11" t="s">
        <v>120</v>
      </c>
      <c r="B60" t="s">
        <v>121</v>
      </c>
      <c r="C60" s="72">
        <v>8080</v>
      </c>
      <c r="D60" s="13">
        <v>12000</v>
      </c>
      <c r="E60" s="29">
        <v>17400</v>
      </c>
      <c r="F60" s="37">
        <f t="shared" si="1"/>
        <v>5400</v>
      </c>
      <c r="G60" s="6">
        <v>12000</v>
      </c>
    </row>
    <row r="61" spans="1:7" x14ac:dyDescent="0.25">
      <c r="A61" s="11" t="s">
        <v>122</v>
      </c>
      <c r="B61" t="s">
        <v>123</v>
      </c>
      <c r="C61" s="72">
        <v>31509.45</v>
      </c>
      <c r="D61" s="13">
        <v>36523.120000000003</v>
      </c>
      <c r="E61" s="29">
        <v>31275</v>
      </c>
      <c r="F61" s="37">
        <f t="shared" si="1"/>
        <v>-5248.1200000000026</v>
      </c>
      <c r="G61" s="6">
        <v>33000</v>
      </c>
    </row>
    <row r="62" spans="1:7" x14ac:dyDescent="0.25">
      <c r="A62" s="11" t="s">
        <v>125</v>
      </c>
      <c r="B62" t="s">
        <v>126</v>
      </c>
      <c r="C62" s="72">
        <v>4132.66</v>
      </c>
      <c r="D62" s="13">
        <v>3785.54</v>
      </c>
      <c r="E62" s="29">
        <v>2946</v>
      </c>
      <c r="F62" s="37">
        <f t="shared" si="1"/>
        <v>-839.54</v>
      </c>
      <c r="G62" s="6">
        <v>3000</v>
      </c>
    </row>
    <row r="63" spans="1:7" x14ac:dyDescent="0.25">
      <c r="A63" s="11" t="s">
        <v>128</v>
      </c>
      <c r="B63" t="s">
        <v>129</v>
      </c>
      <c r="C63" s="72">
        <v>31088.28</v>
      </c>
      <c r="D63" s="13">
        <v>43785.599999999999</v>
      </c>
      <c r="E63" s="29">
        <v>39692</v>
      </c>
      <c r="F63" s="37">
        <f t="shared" si="1"/>
        <v>-4093.5999999999985</v>
      </c>
      <c r="G63" s="6">
        <v>39691.800000000003</v>
      </c>
    </row>
    <row r="64" spans="1:7" x14ac:dyDescent="0.25">
      <c r="A64" s="11" t="s">
        <v>130</v>
      </c>
      <c r="B64" t="s">
        <v>131</v>
      </c>
      <c r="C64" s="72">
        <v>2200</v>
      </c>
      <c r="D64" s="13">
        <v>100</v>
      </c>
      <c r="E64" s="29">
        <v>1067</v>
      </c>
      <c r="F64" s="37">
        <f t="shared" si="1"/>
        <v>967</v>
      </c>
      <c r="G64" s="6">
        <v>1200</v>
      </c>
    </row>
    <row r="65" spans="1:7" x14ac:dyDescent="0.25">
      <c r="A65" s="11" t="s">
        <v>132</v>
      </c>
      <c r="B65" t="s">
        <v>133</v>
      </c>
      <c r="C65" s="72">
        <v>14280.8</v>
      </c>
      <c r="D65" s="13">
        <v>500</v>
      </c>
      <c r="E65" s="29">
        <v>1876</v>
      </c>
      <c r="F65" s="37">
        <f t="shared" si="1"/>
        <v>1376</v>
      </c>
      <c r="G65" s="6">
        <v>2000</v>
      </c>
    </row>
    <row r="66" spans="1:7" x14ac:dyDescent="0.25">
      <c r="A66" s="11" t="s">
        <v>134</v>
      </c>
      <c r="B66" t="s">
        <v>135</v>
      </c>
      <c r="C66" s="72">
        <v>595</v>
      </c>
      <c r="D66" s="13"/>
      <c r="E66" s="29"/>
      <c r="F66" s="37">
        <f t="shared" si="1"/>
        <v>0</v>
      </c>
      <c r="G66" s="6">
        <v>0</v>
      </c>
    </row>
    <row r="67" spans="1:7" x14ac:dyDescent="0.25">
      <c r="A67" s="11">
        <v>5882</v>
      </c>
      <c r="B67" t="s">
        <v>165</v>
      </c>
      <c r="C67" s="72"/>
      <c r="D67" s="13"/>
      <c r="E67" s="29">
        <v>7395</v>
      </c>
      <c r="F67" s="37"/>
      <c r="G67" s="6">
        <v>8000</v>
      </c>
    </row>
    <row r="68" spans="1:7" x14ac:dyDescent="0.25">
      <c r="A68" s="11" t="s">
        <v>136</v>
      </c>
      <c r="B68" t="s">
        <v>137</v>
      </c>
      <c r="C68" s="72">
        <v>7209.77</v>
      </c>
      <c r="D68" s="13">
        <v>12938.1</v>
      </c>
      <c r="E68" s="29">
        <v>11072</v>
      </c>
      <c r="F68" s="37">
        <f t="shared" si="1"/>
        <v>-1866.1000000000004</v>
      </c>
      <c r="G68" s="6">
        <v>12000</v>
      </c>
    </row>
    <row r="69" spans="1:7" x14ac:dyDescent="0.25">
      <c r="A69" s="11" t="s">
        <v>138</v>
      </c>
      <c r="B69" t="s">
        <v>139</v>
      </c>
      <c r="C69" s="72">
        <v>227.49</v>
      </c>
      <c r="D69" s="13"/>
      <c r="E69" s="29"/>
      <c r="F69" s="37">
        <f t="shared" si="1"/>
        <v>0</v>
      </c>
      <c r="G69" s="6">
        <v>400</v>
      </c>
    </row>
    <row r="70" spans="1:7" x14ac:dyDescent="0.25">
      <c r="A70" s="11" t="s">
        <v>140</v>
      </c>
      <c r="B70" t="s">
        <v>141</v>
      </c>
      <c r="C70" s="72">
        <v>198.75</v>
      </c>
      <c r="D70" s="13">
        <v>200.22</v>
      </c>
      <c r="E70" s="29">
        <v>1240</v>
      </c>
      <c r="F70" s="37">
        <f t="shared" si="1"/>
        <v>1039.78</v>
      </c>
      <c r="G70" s="6">
        <v>1200</v>
      </c>
    </row>
    <row r="71" spans="1:7" x14ac:dyDescent="0.25">
      <c r="A71" s="11" t="s">
        <v>142</v>
      </c>
      <c r="B71" t="s">
        <v>143</v>
      </c>
      <c r="C71" s="72">
        <v>3636.98</v>
      </c>
      <c r="D71" s="13">
        <v>4169.09</v>
      </c>
      <c r="E71" s="29">
        <v>1843</v>
      </c>
      <c r="F71" s="37">
        <f t="shared" si="1"/>
        <v>-2326.09</v>
      </c>
      <c r="G71" s="6">
        <v>1300</v>
      </c>
    </row>
    <row r="72" spans="1:7" x14ac:dyDescent="0.25">
      <c r="A72" s="11" t="s">
        <v>145</v>
      </c>
      <c r="B72" t="s">
        <v>146</v>
      </c>
      <c r="C72" s="72">
        <v>1214.8399999999999</v>
      </c>
      <c r="D72" s="13">
        <v>2940.77</v>
      </c>
      <c r="E72" s="29">
        <v>4444</v>
      </c>
      <c r="F72" s="37">
        <f t="shared" si="1"/>
        <v>1503.23</v>
      </c>
      <c r="G72" s="6">
        <v>4500</v>
      </c>
    </row>
    <row r="73" spans="1:7" x14ac:dyDescent="0.25">
      <c r="A73" s="11">
        <v>5888</v>
      </c>
      <c r="B73" t="s">
        <v>166</v>
      </c>
      <c r="C73" s="72"/>
      <c r="D73" s="13"/>
      <c r="E73" s="29">
        <v>50</v>
      </c>
      <c r="F73" s="37"/>
      <c r="G73" s="6">
        <v>100</v>
      </c>
    </row>
    <row r="74" spans="1:7" x14ac:dyDescent="0.25">
      <c r="A74" s="11">
        <v>5890</v>
      </c>
      <c r="B74" t="s">
        <v>167</v>
      </c>
      <c r="C74" s="72"/>
      <c r="D74" s="13"/>
      <c r="E74" s="29">
        <v>125</v>
      </c>
      <c r="F74" s="37"/>
      <c r="G74" s="6">
        <v>125</v>
      </c>
    </row>
    <row r="75" spans="1:7" x14ac:dyDescent="0.25">
      <c r="A75" s="11">
        <v>5902</v>
      </c>
      <c r="B75" t="s">
        <v>168</v>
      </c>
      <c r="C75" s="72"/>
      <c r="D75" s="13"/>
      <c r="E75" s="29">
        <v>527</v>
      </c>
      <c r="F75" s="37"/>
      <c r="G75" s="6">
        <v>550</v>
      </c>
    </row>
    <row r="76" spans="1:7" x14ac:dyDescent="0.25">
      <c r="A76" s="11" t="s">
        <v>147</v>
      </c>
      <c r="B76" t="s">
        <v>148</v>
      </c>
      <c r="C76" s="72">
        <v>76.33</v>
      </c>
      <c r="D76" s="13"/>
      <c r="E76" s="29"/>
      <c r="F76" s="37">
        <f t="shared" si="1"/>
        <v>0</v>
      </c>
      <c r="G76" s="6"/>
    </row>
    <row r="77" spans="1:7" x14ac:dyDescent="0.25">
      <c r="A77" s="11" t="s">
        <v>149</v>
      </c>
      <c r="B77" t="s">
        <v>150</v>
      </c>
      <c r="C77" s="71">
        <v>2242.08</v>
      </c>
      <c r="D77" s="53">
        <v>202.1</v>
      </c>
      <c r="E77" s="34">
        <v>1074</v>
      </c>
      <c r="F77" s="37">
        <f t="shared" si="1"/>
        <v>871.9</v>
      </c>
      <c r="G77" s="6">
        <v>800</v>
      </c>
    </row>
    <row r="78" spans="1:7" x14ac:dyDescent="0.25">
      <c r="A78" s="14" t="s">
        <v>151</v>
      </c>
      <c r="B78" s="43" t="s">
        <v>152</v>
      </c>
      <c r="C78" s="72"/>
      <c r="D78" s="13">
        <v>39</v>
      </c>
      <c r="E78" s="29">
        <v>139</v>
      </c>
      <c r="F78" s="37">
        <f t="shared" si="1"/>
        <v>100</v>
      </c>
      <c r="G78" s="6">
        <v>140</v>
      </c>
    </row>
    <row r="79" spans="1:7" x14ac:dyDescent="0.25">
      <c r="B79" s="17" t="s">
        <v>153</v>
      </c>
      <c r="C79" s="36">
        <f>SUM(C34:C78)</f>
        <v>260457.21999999994</v>
      </c>
      <c r="D79" s="36">
        <f>SUM(D33:D78)</f>
        <v>261120.60000000003</v>
      </c>
      <c r="E79" s="36">
        <f>SUM(E33:E78)</f>
        <v>266697</v>
      </c>
      <c r="F79" s="36"/>
      <c r="G79" s="16">
        <f>SUM(G33:G78)</f>
        <v>268672.03999999998</v>
      </c>
    </row>
    <row r="80" spans="1:7" x14ac:dyDescent="0.25">
      <c r="D80"/>
      <c r="E80"/>
      <c r="F80"/>
      <c r="G80"/>
    </row>
    <row r="81" spans="1:7" x14ac:dyDescent="0.25">
      <c r="D81"/>
      <c r="E81"/>
      <c r="F81"/>
      <c r="G81"/>
    </row>
    <row r="82" spans="1:7" x14ac:dyDescent="0.25">
      <c r="B82" s="17" t="s">
        <v>45</v>
      </c>
      <c r="C82" s="55">
        <f>C20</f>
        <v>556587.6</v>
      </c>
      <c r="D82" s="56">
        <f>D20</f>
        <v>573774.92000000004</v>
      </c>
      <c r="E82" s="57">
        <f>E20</f>
        <v>621725</v>
      </c>
      <c r="F82" s="38"/>
      <c r="G82" s="58">
        <f>G20</f>
        <v>599107</v>
      </c>
    </row>
    <row r="83" spans="1:7" x14ac:dyDescent="0.25">
      <c r="B83" s="17" t="s">
        <v>160</v>
      </c>
      <c r="C83" s="55">
        <f>C79+C32</f>
        <v>506390.42999999993</v>
      </c>
      <c r="D83" s="56">
        <f>D79+D32</f>
        <v>466750.06</v>
      </c>
      <c r="E83" s="57">
        <f>E32+E79</f>
        <v>474602</v>
      </c>
      <c r="F83" s="39"/>
      <c r="G83" s="58">
        <f>SUM(G32:G78)</f>
        <v>483473.64999999997</v>
      </c>
    </row>
    <row r="84" spans="1:7" x14ac:dyDescent="0.25">
      <c r="B84" s="17" t="s">
        <v>154</v>
      </c>
      <c r="C84" s="54">
        <f>C82-C83</f>
        <v>50197.170000000042</v>
      </c>
      <c r="D84" s="41">
        <f t="shared" ref="D84" si="2">D82-D83</f>
        <v>107024.86000000004</v>
      </c>
      <c r="E84" s="40">
        <f>E82-E83</f>
        <v>147123</v>
      </c>
      <c r="F84" s="38"/>
      <c r="G84" s="59">
        <f>G82-G83</f>
        <v>115633.35000000003</v>
      </c>
    </row>
    <row r="85" spans="1:7" x14ac:dyDescent="0.25">
      <c r="A85" s="12"/>
      <c r="B85" s="18"/>
      <c r="C85" s="65" t="s">
        <v>157</v>
      </c>
      <c r="D85" s="66" t="s">
        <v>3</v>
      </c>
      <c r="E85" s="66" t="s">
        <v>155</v>
      </c>
      <c r="F85" s="66" t="s">
        <v>156</v>
      </c>
      <c r="G85" s="66" t="s">
        <v>4</v>
      </c>
    </row>
  </sheetData>
  <mergeCells count="2">
    <mergeCell ref="A1:B1"/>
    <mergeCell ref="A2:B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4256EDD9F5144997028615E897136D" ma:contentTypeVersion="15" ma:contentTypeDescription="Create a new document." ma:contentTypeScope="" ma:versionID="7cdb45abab184343788b30c2b7570535">
  <xsd:schema xmlns:xsd="http://www.w3.org/2001/XMLSchema" xmlns:xs="http://www.w3.org/2001/XMLSchema" xmlns:p="http://schemas.microsoft.com/office/2006/metadata/properties" xmlns:ns3="48141100-6994-43ec-b8e6-3db7af6cd7f3" targetNamespace="http://schemas.microsoft.com/office/2006/metadata/properties" ma:root="true" ma:fieldsID="744221843746f41f8454ec961c0aa2c3" ns3:_="">
    <xsd:import namespace="48141100-6994-43ec-b8e6-3db7af6cd7f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41100-6994-43ec-b8e6-3db7af6cd7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8141100-6994-43ec-b8e6-3db7af6cd7f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2DAA44-7775-4A6C-80B3-C82FFF1858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141100-6994-43ec-b8e6-3db7af6cd7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980E43-2165-4DBE-A8B3-A504A4516690}">
  <ds:schemaRefs>
    <ds:schemaRef ds:uri="48141100-6994-43ec-b8e6-3db7af6cd7f3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38BEA8-7BA0-4EDB-91BF-9F492EC70D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24-25</vt:lpstr>
      <vt:lpstr>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Benvenuti</dc:creator>
  <cp:lastModifiedBy>Marianne Benvenuti</cp:lastModifiedBy>
  <cp:lastPrinted>2025-05-22T16:55:50Z</cp:lastPrinted>
  <dcterms:created xsi:type="dcterms:W3CDTF">2024-06-13T13:59:05Z</dcterms:created>
  <dcterms:modified xsi:type="dcterms:W3CDTF">2025-10-23T15:53:25Z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0x010100E54256EDD9F5144997028615E897136D</vt:lpwstr>
  </property>
</Properties>
</file>